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ownloads\"/>
    </mc:Choice>
  </mc:AlternateContent>
  <bookViews>
    <workbookView xWindow="0" yWindow="0" windowWidth="19200" windowHeight="7650" activeTab="2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L178" i="5" l="1"/>
  <c r="G178" i="5"/>
  <c r="I57" i="5" l="1"/>
  <c r="G57" i="5"/>
  <c r="H57" i="5"/>
  <c r="I55" i="5"/>
  <c r="G55" i="5"/>
  <c r="H55" i="5"/>
  <c r="I49" i="5"/>
  <c r="G49" i="5"/>
  <c r="H49" i="5"/>
  <c r="I21" i="5"/>
  <c r="I7" i="5"/>
  <c r="I135" i="5"/>
  <c r="I50" i="5"/>
  <c r="I51" i="5"/>
  <c r="I52" i="5"/>
  <c r="I53" i="5"/>
  <c r="I54" i="5"/>
  <c r="I56" i="5"/>
  <c r="I58" i="5"/>
  <c r="I59" i="5"/>
  <c r="I60" i="5"/>
  <c r="I48" i="5"/>
  <c r="I9" i="5"/>
  <c r="L49" i="5" l="1"/>
  <c r="L57" i="5"/>
  <c r="L55" i="5"/>
  <c r="G135" i="5"/>
  <c r="H135" i="5"/>
  <c r="L135" i="5" s="1"/>
  <c r="G56" i="5"/>
  <c r="H56" i="5"/>
  <c r="L56" i="5" s="1"/>
  <c r="I3" i="5" l="1"/>
  <c r="I4" i="5"/>
  <c r="I5" i="5"/>
  <c r="I6" i="5"/>
  <c r="I8" i="5"/>
  <c r="I10" i="5"/>
  <c r="I11" i="5"/>
  <c r="I12" i="5"/>
  <c r="I13" i="5"/>
  <c r="I14" i="5"/>
  <c r="I15" i="5"/>
  <c r="I16" i="5"/>
  <c r="I17" i="5"/>
  <c r="I18" i="5"/>
  <c r="I19" i="5"/>
  <c r="I20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2" i="5"/>
  <c r="H9" i="5" l="1"/>
  <c r="L9" i="5" s="1"/>
  <c r="G9" i="5"/>
  <c r="L177" i="5" l="1"/>
  <c r="G177" i="5"/>
  <c r="L176" i="5" l="1"/>
  <c r="G176" i="5"/>
  <c r="F170" i="5" l="1"/>
  <c r="F128" i="5"/>
  <c r="F101" i="5"/>
  <c r="F99" i="5"/>
  <c r="G54" i="5" l="1"/>
  <c r="H54" i="5"/>
  <c r="L54" i="5" s="1"/>
  <c r="J180" i="5"/>
  <c r="G100" i="5"/>
  <c r="H100" i="5"/>
  <c r="L100" i="5" s="1"/>
  <c r="H14" i="5" l="1"/>
  <c r="L14" i="5" s="1"/>
  <c r="G14" i="5"/>
  <c r="G12" i="5"/>
  <c r="H12" i="5"/>
  <c r="L12" i="5" s="1"/>
  <c r="K180" i="5" l="1"/>
  <c r="H41" i="5" l="1"/>
  <c r="L41" i="5" s="1"/>
  <c r="G41" i="5"/>
  <c r="L175" i="5" l="1"/>
  <c r="G175" i="5"/>
  <c r="H116" i="5" l="1"/>
  <c r="L116" i="5" s="1"/>
  <c r="G116" i="5"/>
  <c r="L179" i="5" l="1"/>
  <c r="H168" i="5" l="1"/>
  <c r="L168" i="5" s="1"/>
  <c r="G168" i="5"/>
  <c r="H98" i="5"/>
  <c r="L98" i="5" s="1"/>
  <c r="G98" i="5"/>
  <c r="I180" i="5" l="1"/>
  <c r="F180" i="5"/>
  <c r="H134" i="5"/>
  <c r="L134" i="5" s="1"/>
  <c r="G134" i="5"/>
  <c r="H174" i="5"/>
  <c r="L174" i="5" s="1"/>
  <c r="G174" i="5"/>
  <c r="H5" i="5"/>
  <c r="L5" i="5" s="1"/>
  <c r="G5" i="5"/>
  <c r="H33" i="5"/>
  <c r="L33" i="5" s="1"/>
  <c r="G33" i="5"/>
  <c r="H95" i="5"/>
  <c r="L95" i="5" s="1"/>
  <c r="G95" i="5"/>
  <c r="H173" i="5"/>
  <c r="L173" i="5" s="1"/>
  <c r="G173" i="5"/>
  <c r="H133" i="5"/>
  <c r="L133" i="5" s="1"/>
  <c r="G133" i="5"/>
  <c r="H46" i="5"/>
  <c r="L46" i="5" s="1"/>
  <c r="G46" i="5"/>
  <c r="H172" i="5"/>
  <c r="L172" i="5" s="1"/>
  <c r="G172" i="5"/>
  <c r="H94" i="5"/>
  <c r="L94" i="5" s="1"/>
  <c r="G94" i="5"/>
  <c r="H171" i="5"/>
  <c r="L171" i="5" s="1"/>
  <c r="G171" i="5"/>
  <c r="H132" i="5"/>
  <c r="L132" i="5" s="1"/>
  <c r="G132" i="5"/>
  <c r="H63" i="5"/>
  <c r="L63" i="5" s="1"/>
  <c r="G63" i="5"/>
  <c r="H93" i="5"/>
  <c r="L93" i="5" s="1"/>
  <c r="G93" i="5"/>
  <c r="H123" i="5"/>
  <c r="L123" i="5" s="1"/>
  <c r="G123" i="5"/>
  <c r="H122" i="5"/>
  <c r="L122" i="5" s="1"/>
  <c r="G122" i="5"/>
  <c r="H121" i="5"/>
  <c r="L121" i="5" s="1"/>
  <c r="G121" i="5"/>
  <c r="H120" i="5"/>
  <c r="L120" i="5" s="1"/>
  <c r="G120" i="5"/>
  <c r="H119" i="5"/>
  <c r="L119" i="5" s="1"/>
  <c r="G119" i="5"/>
  <c r="H92" i="5"/>
  <c r="L92" i="5" s="1"/>
  <c r="G92" i="5"/>
  <c r="H3" i="5"/>
  <c r="L3" i="5" s="1"/>
  <c r="G3" i="5"/>
  <c r="G170" i="5"/>
  <c r="H170" i="5"/>
  <c r="L170" i="5" s="1"/>
  <c r="H169" i="5"/>
  <c r="L169" i="5" s="1"/>
  <c r="G169" i="5"/>
  <c r="H118" i="5"/>
  <c r="L118" i="5" s="1"/>
  <c r="G118" i="5"/>
  <c r="H52" i="5"/>
  <c r="L52" i="5" s="1"/>
  <c r="G52" i="5"/>
  <c r="H167" i="5"/>
  <c r="L167" i="5" s="1"/>
  <c r="G167" i="5"/>
  <c r="H15" i="5"/>
  <c r="L15" i="5" s="1"/>
  <c r="G15" i="5"/>
  <c r="H29" i="5"/>
  <c r="L29" i="5" s="1"/>
  <c r="G29" i="5"/>
  <c r="H91" i="5"/>
  <c r="L91" i="5" s="1"/>
  <c r="G91" i="5"/>
  <c r="H20" i="5"/>
  <c r="L20" i="5" s="1"/>
  <c r="G20" i="5"/>
  <c r="H38" i="5"/>
  <c r="L38" i="5" s="1"/>
  <c r="G38" i="5"/>
  <c r="H166" i="5"/>
  <c r="L166" i="5" s="1"/>
  <c r="G166" i="5"/>
  <c r="H165" i="5"/>
  <c r="L165" i="5" s="1"/>
  <c r="G165" i="5"/>
  <c r="H90" i="5"/>
  <c r="L90" i="5" s="1"/>
  <c r="G90" i="5"/>
  <c r="H131" i="5"/>
  <c r="L131" i="5" s="1"/>
  <c r="G131" i="5"/>
  <c r="H6" i="5"/>
  <c r="L6" i="5" s="1"/>
  <c r="G6" i="5"/>
  <c r="H89" i="5"/>
  <c r="L89" i="5" s="1"/>
  <c r="G89" i="5"/>
  <c r="H88" i="5"/>
  <c r="L88" i="5" s="1"/>
  <c r="G88" i="5"/>
  <c r="H47" i="5"/>
  <c r="L47" i="5" s="1"/>
  <c r="G47" i="5"/>
  <c r="H23" i="5"/>
  <c r="L23" i="5" s="1"/>
  <c r="G23" i="5"/>
  <c r="H164" i="5"/>
  <c r="L164" i="5" s="1"/>
  <c r="G164" i="5"/>
  <c r="H87" i="5"/>
  <c r="L87" i="5" s="1"/>
  <c r="G87" i="5"/>
  <c r="H163" i="5"/>
  <c r="L163" i="5" s="1"/>
  <c r="G163" i="5"/>
  <c r="H130" i="5"/>
  <c r="L130" i="5" s="1"/>
  <c r="G130" i="5"/>
  <c r="H18" i="5"/>
  <c r="L18" i="5" s="1"/>
  <c r="G18" i="5"/>
  <c r="H117" i="5"/>
  <c r="L117" i="5" s="1"/>
  <c r="G117" i="5"/>
  <c r="H86" i="5"/>
  <c r="L86" i="5" s="1"/>
  <c r="G86" i="5"/>
  <c r="H129" i="5"/>
  <c r="L129" i="5" s="1"/>
  <c r="G129" i="5"/>
  <c r="H162" i="5"/>
  <c r="L162" i="5" s="1"/>
  <c r="G162" i="5"/>
  <c r="H161" i="5"/>
  <c r="L161" i="5" s="1"/>
  <c r="G161" i="5"/>
  <c r="H160" i="5"/>
  <c r="L160" i="5" s="1"/>
  <c r="G160" i="5"/>
  <c r="H159" i="5"/>
  <c r="L159" i="5" s="1"/>
  <c r="G159" i="5"/>
  <c r="H34" i="5"/>
  <c r="L34" i="5" s="1"/>
  <c r="G34" i="5"/>
  <c r="H13" i="5"/>
  <c r="L13" i="5" s="1"/>
  <c r="G13" i="5"/>
  <c r="H85" i="5"/>
  <c r="L85" i="5" s="1"/>
  <c r="G85" i="5"/>
  <c r="H115" i="5"/>
  <c r="L115" i="5" s="1"/>
  <c r="G115" i="5"/>
  <c r="H84" i="5"/>
  <c r="L84" i="5" s="1"/>
  <c r="G84" i="5"/>
  <c r="H28" i="5"/>
  <c r="L28" i="5" s="1"/>
  <c r="G28" i="5"/>
  <c r="H114" i="5"/>
  <c r="L114" i="5" s="1"/>
  <c r="G114" i="5"/>
  <c r="H158" i="5"/>
  <c r="L158" i="5" s="1"/>
  <c r="G158" i="5"/>
  <c r="H83" i="5"/>
  <c r="L83" i="5" s="1"/>
  <c r="G83" i="5"/>
  <c r="H157" i="5"/>
  <c r="L157" i="5" s="1"/>
  <c r="G157" i="5"/>
  <c r="H113" i="5"/>
  <c r="L113" i="5" s="1"/>
  <c r="G113" i="5"/>
  <c r="H60" i="5"/>
  <c r="L60" i="5" s="1"/>
  <c r="G60" i="5"/>
  <c r="H11" i="5"/>
  <c r="L11" i="5" s="1"/>
  <c r="G11" i="5"/>
  <c r="H36" i="5"/>
  <c r="L36" i="5" s="1"/>
  <c r="G36" i="5"/>
  <c r="H82" i="5"/>
  <c r="L82" i="5" s="1"/>
  <c r="G82" i="5"/>
  <c r="H112" i="5"/>
  <c r="L112" i="5" s="1"/>
  <c r="G112" i="5"/>
  <c r="H156" i="5"/>
  <c r="L156" i="5" s="1"/>
  <c r="G156" i="5"/>
  <c r="H81" i="5"/>
  <c r="L81" i="5" s="1"/>
  <c r="G81" i="5"/>
  <c r="H80" i="5"/>
  <c r="L80" i="5" s="1"/>
  <c r="G80" i="5"/>
  <c r="H27" i="5"/>
  <c r="L27" i="5" s="1"/>
  <c r="G27" i="5"/>
  <c r="H155" i="5"/>
  <c r="L155" i="5" s="1"/>
  <c r="G155" i="5"/>
  <c r="H79" i="5"/>
  <c r="L79" i="5" s="1"/>
  <c r="G79" i="5"/>
  <c r="H154" i="5"/>
  <c r="L154" i="5" s="1"/>
  <c r="G154" i="5"/>
  <c r="H153" i="5"/>
  <c r="L153" i="5" s="1"/>
  <c r="G153" i="5"/>
  <c r="H152" i="5"/>
  <c r="L152" i="5" s="1"/>
  <c r="G152" i="5"/>
  <c r="G179" i="5"/>
  <c r="H40" i="5"/>
  <c r="L40" i="5" s="1"/>
  <c r="G40" i="5"/>
  <c r="H59" i="5"/>
  <c r="L59" i="5" s="1"/>
  <c r="G59" i="5"/>
  <c r="H43" i="5"/>
  <c r="L43" i="5" s="1"/>
  <c r="G43" i="5"/>
  <c r="H26" i="5"/>
  <c r="L26" i="5" s="1"/>
  <c r="G26" i="5"/>
  <c r="H111" i="5"/>
  <c r="L111" i="5" s="1"/>
  <c r="G111" i="5"/>
  <c r="H37" i="5"/>
  <c r="L37" i="5" s="1"/>
  <c r="G37" i="5"/>
  <c r="H151" i="5"/>
  <c r="L151" i="5" s="1"/>
  <c r="G151" i="5"/>
  <c r="H32" i="5"/>
  <c r="L32" i="5" s="1"/>
  <c r="G32" i="5"/>
  <c r="H62" i="5"/>
  <c r="L62" i="5" s="1"/>
  <c r="G62" i="5"/>
  <c r="H61" i="5"/>
  <c r="L61" i="5" s="1"/>
  <c r="G61" i="5"/>
  <c r="H78" i="5"/>
  <c r="L78" i="5" s="1"/>
  <c r="G78" i="5"/>
  <c r="H150" i="5"/>
  <c r="L150" i="5" s="1"/>
  <c r="G150" i="5"/>
  <c r="H77" i="5"/>
  <c r="L77" i="5" s="1"/>
  <c r="G77" i="5"/>
  <c r="H76" i="5"/>
  <c r="L76" i="5" s="1"/>
  <c r="G76" i="5"/>
  <c r="H75" i="5"/>
  <c r="L75" i="5" s="1"/>
  <c r="G75" i="5"/>
  <c r="H110" i="5"/>
  <c r="L110" i="5" s="1"/>
  <c r="G110" i="5"/>
  <c r="H74" i="5"/>
  <c r="L74" i="5" s="1"/>
  <c r="G74" i="5"/>
  <c r="H128" i="5"/>
  <c r="L128" i="5" s="1"/>
  <c r="G128" i="5"/>
  <c r="H53" i="5"/>
  <c r="L53" i="5" s="1"/>
  <c r="G53" i="5"/>
  <c r="H149" i="5"/>
  <c r="L149" i="5" s="1"/>
  <c r="G149" i="5"/>
  <c r="H109" i="5"/>
  <c r="L109" i="5" s="1"/>
  <c r="G109" i="5"/>
  <c r="H148" i="5"/>
  <c r="L148" i="5" s="1"/>
  <c r="G148" i="5"/>
  <c r="H73" i="5"/>
  <c r="L73" i="5" s="1"/>
  <c r="G73" i="5"/>
  <c r="H58" i="5"/>
  <c r="L58" i="5" s="1"/>
  <c r="G58" i="5"/>
  <c r="H147" i="5"/>
  <c r="L147" i="5" s="1"/>
  <c r="G147" i="5"/>
  <c r="H30" i="5"/>
  <c r="L30" i="5" s="1"/>
  <c r="G30" i="5"/>
  <c r="H31" i="5"/>
  <c r="L31" i="5" s="1"/>
  <c r="G31" i="5"/>
  <c r="H108" i="5"/>
  <c r="L108" i="5" s="1"/>
  <c r="G108" i="5"/>
  <c r="H72" i="5"/>
  <c r="L72" i="5" s="1"/>
  <c r="G72" i="5"/>
  <c r="H17" i="5"/>
  <c r="L17" i="5" s="1"/>
  <c r="G17" i="5"/>
  <c r="H146" i="5"/>
  <c r="L146" i="5" s="1"/>
  <c r="G146" i="5"/>
  <c r="H145" i="5"/>
  <c r="L145" i="5" s="1"/>
  <c r="G145" i="5"/>
  <c r="H96" i="5"/>
  <c r="L96" i="5" s="1"/>
  <c r="G96" i="5"/>
  <c r="H144" i="5"/>
  <c r="L144" i="5" s="1"/>
  <c r="G144" i="5"/>
  <c r="H71" i="5"/>
  <c r="L71" i="5" s="1"/>
  <c r="G71" i="5"/>
  <c r="H107" i="5"/>
  <c r="L107" i="5" s="1"/>
  <c r="G107" i="5"/>
  <c r="H7" i="5"/>
  <c r="L7" i="5" s="1"/>
  <c r="G7" i="5"/>
  <c r="H106" i="5"/>
  <c r="L106" i="5" s="1"/>
  <c r="G106" i="5"/>
  <c r="H24" i="5"/>
  <c r="L24" i="5" s="1"/>
  <c r="G24" i="5"/>
  <c r="H70" i="5"/>
  <c r="L70" i="5" s="1"/>
  <c r="G70" i="5"/>
  <c r="H21" i="5"/>
  <c r="L21" i="5" s="1"/>
  <c r="G21" i="5"/>
  <c r="H143" i="5"/>
  <c r="L143" i="5" s="1"/>
  <c r="G143" i="5"/>
  <c r="H10" i="5"/>
  <c r="L10" i="5" s="1"/>
  <c r="G10" i="5"/>
  <c r="H142" i="5"/>
  <c r="L142" i="5" s="1"/>
  <c r="G142" i="5"/>
  <c r="H69" i="5"/>
  <c r="L69" i="5" s="1"/>
  <c r="G69" i="5"/>
  <c r="H48" i="5"/>
  <c r="L48" i="5" s="1"/>
  <c r="G48" i="5"/>
  <c r="H68" i="5"/>
  <c r="L68" i="5" s="1"/>
  <c r="G68" i="5"/>
  <c r="H8" i="5"/>
  <c r="L8" i="5" s="1"/>
  <c r="G8" i="5"/>
  <c r="H67" i="5"/>
  <c r="L67" i="5" s="1"/>
  <c r="G67" i="5"/>
  <c r="H105" i="5"/>
  <c r="L105" i="5" s="1"/>
  <c r="G105" i="5"/>
  <c r="H141" i="5"/>
  <c r="L141" i="5" s="1"/>
  <c r="G141" i="5"/>
  <c r="H51" i="5"/>
  <c r="L51" i="5" s="1"/>
  <c r="G51" i="5"/>
  <c r="H104" i="5"/>
  <c r="L104" i="5" s="1"/>
  <c r="G104" i="5"/>
  <c r="H4" i="5"/>
  <c r="L4" i="5" s="1"/>
  <c r="G4" i="5"/>
  <c r="H103" i="5"/>
  <c r="L103" i="5" s="1"/>
  <c r="G103" i="5"/>
  <c r="H35" i="5"/>
  <c r="L35" i="5" s="1"/>
  <c r="G35" i="5"/>
  <c r="H140" i="5"/>
  <c r="L140" i="5" s="1"/>
  <c r="G140" i="5"/>
  <c r="H25" i="5"/>
  <c r="L25" i="5" s="1"/>
  <c r="G25" i="5"/>
  <c r="H44" i="5"/>
  <c r="L44" i="5" s="1"/>
  <c r="G44" i="5"/>
  <c r="H102" i="5"/>
  <c r="L102" i="5" s="1"/>
  <c r="G102" i="5"/>
  <c r="H50" i="5"/>
  <c r="L50" i="5" s="1"/>
  <c r="G50" i="5"/>
  <c r="H127" i="5"/>
  <c r="L127" i="5" s="1"/>
  <c r="G127" i="5"/>
  <c r="H65" i="5"/>
  <c r="L65" i="5" s="1"/>
  <c r="G65" i="5"/>
  <c r="H139" i="5"/>
  <c r="L139" i="5" s="1"/>
  <c r="G139" i="5"/>
  <c r="H138" i="5"/>
  <c r="L138" i="5" s="1"/>
  <c r="G138" i="5"/>
  <c r="H137" i="5"/>
  <c r="L137" i="5" s="1"/>
  <c r="G137" i="5"/>
  <c r="H101" i="5"/>
  <c r="L101" i="5" s="1"/>
  <c r="H66" i="5"/>
  <c r="L66" i="5" s="1"/>
  <c r="G66" i="5"/>
  <c r="H136" i="5"/>
  <c r="L136" i="5" s="1"/>
  <c r="G136" i="5"/>
  <c r="H42" i="5"/>
  <c r="L42" i="5" s="1"/>
  <c r="G42" i="5"/>
  <c r="H16" i="5"/>
  <c r="L16" i="5" s="1"/>
  <c r="G16" i="5"/>
  <c r="H126" i="5"/>
  <c r="L126" i="5" s="1"/>
  <c r="G126" i="5"/>
  <c r="H2" i="5"/>
  <c r="L2" i="5" s="1"/>
  <c r="G2" i="5"/>
  <c r="H64" i="5"/>
  <c r="L64" i="5" s="1"/>
  <c r="G64" i="5"/>
  <c r="H22" i="5"/>
  <c r="L22" i="5" s="1"/>
  <c r="G22" i="5"/>
  <c r="H125" i="5"/>
  <c r="L125" i="5" s="1"/>
  <c r="G125" i="5"/>
  <c r="H45" i="5"/>
  <c r="L45" i="5" s="1"/>
  <c r="G45" i="5"/>
  <c r="G99" i="5"/>
  <c r="H99" i="5"/>
  <c r="L99" i="5" s="1"/>
  <c r="H124" i="5"/>
  <c r="L124" i="5" s="1"/>
  <c r="G124" i="5"/>
  <c r="H97" i="5"/>
  <c r="L97" i="5" s="1"/>
  <c r="G97" i="5"/>
  <c r="H19" i="5"/>
  <c r="L19" i="5" s="1"/>
  <c r="G19" i="5"/>
  <c r="H39" i="5"/>
  <c r="L39" i="5" s="1"/>
  <c r="G39" i="5"/>
  <c r="L180" i="5" l="1"/>
  <c r="H180" i="5"/>
  <c r="G101" i="5"/>
  <c r="G180" i="5" s="1"/>
</calcChain>
</file>

<file path=xl/sharedStrings.xml><?xml version="1.0" encoding="utf-8"?>
<sst xmlns="http://schemas.openxmlformats.org/spreadsheetml/2006/main" count="833" uniqueCount="208">
  <si>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</si>
  <si>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</si>
  <si>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</si>
  <si>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</si>
  <si>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</si>
  <si>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</si>
  <si>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</si>
  <si>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</si>
  <si>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</si>
  <si>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</si>
  <si>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</si>
  <si>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</si>
  <si>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</si>
  <si>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</si>
  <si>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</si>
  <si>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</si>
  <si>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</si>
  <si>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</si>
  <si>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</si>
  <si>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</si>
  <si>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</si>
  <si>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</si>
  <si>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</si>
  <si>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</si>
  <si>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</si>
  <si>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</si>
  <si>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</si>
  <si>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</si>
  <si>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</si>
  <si>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</si>
  <si>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</si>
  <si>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</si>
  <si>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</si>
  <si>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</si>
  <si>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</si>
  <si>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</si>
  <si>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</si>
  <si>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</si>
  <si>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</si>
  <si>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</si>
  <si>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</si>
  <si>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</si>
  <si>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</si>
  <si>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</si>
  <si>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</si>
  <si>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</si>
  <si>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</si>
  <si>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</si>
  <si>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</si>
  <si>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</si>
  <si>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</si>
  <si>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</si>
  <si>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</si>
  <si>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</si>
  <si>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</si>
  <si>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</si>
  <si>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</si>
  <si>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</si>
  <si>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</si>
  <si>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</si>
  <si>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</si>
  <si>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</si>
  <si>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</si>
  <si>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</si>
  <si>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</si>
  <si>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</si>
  <si>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</si>
  <si>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</si>
  <si>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</si>
  <si>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</si>
  <si>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</si>
  <si>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</si>
  <si>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</si>
  <si>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</si>
  <si>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</si>
  <si>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</si>
  <si>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</si>
  <si>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</si>
  <si>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</si>
  <si>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</si>
  <si>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</si>
  <si>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</si>
  <si>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</si>
  <si>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</si>
  <si>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</si>
  <si>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</si>
  <si>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</si>
  <si>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</si>
  <si>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</si>
  <si>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</si>
  <si>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</si>
  <si>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</si>
  <si>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</si>
  <si>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</si>
  <si>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</si>
  <si>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</si>
  <si>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</si>
  <si>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</si>
  <si>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</si>
  <si>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</si>
  <si>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</si>
  <si>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</si>
  <si>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</si>
  <si>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</si>
  <si>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AUXILIAR DE ARCHIVO</t>
  </si>
  <si>
    <t>OPERADOR DEL SISTEMA DE AGUA POTABLE DE LA PARROQUIA SINSAO</t>
  </si>
  <si>
    <t>JEFE DE PATRIMONIO Y CULTURA</t>
  </si>
  <si>
    <t>Chofer / Recolector</t>
  </si>
  <si>
    <t>71.05.10</t>
  </si>
  <si>
    <t>Operador de la Retroexcavadora de Oruga</t>
  </si>
  <si>
    <t>SP 1 - 7</t>
  </si>
  <si>
    <t>GUARDIAN</t>
  </si>
  <si>
    <t>Jornalero de AA. PP. y Alcantarillado</t>
  </si>
  <si>
    <t>Chofer / VP</t>
  </si>
  <si>
    <t>Inspector Comisaría Municipal</t>
  </si>
  <si>
    <t>AUXILIAR DE SERVICIOS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</si>
  <si>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</si>
  <si>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</si>
  <si>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</si>
  <si>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</si>
  <si>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</si>
  <si>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</si>
  <si>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</si>
  <si>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</si>
  <si>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</si>
  <si>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</si>
  <si>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</si>
  <si>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</si>
  <si>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</si>
  <si>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</si>
  <si>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</si>
  <si>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</si>
  <si>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</si>
  <si>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</si>
  <si>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</si>
  <si>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</si>
  <si>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</si>
  <si>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</si>
  <si>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</si>
  <si>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</si>
  <si>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Chofer de vehículo pesado</t>
  </si>
  <si>
    <t>ANALISTA TALENTO HUMANO</t>
  </si>
  <si>
    <t>AYUDANTE DE CUADRILLA</t>
  </si>
  <si>
    <t>Carpintero</t>
  </si>
  <si>
    <t>TÉCNICO DE AVALUOS Y CATASTROS</t>
  </si>
  <si>
    <t>DIRECTOR DE DESARROLLO SOCIO ECONOMICO</t>
  </si>
  <si>
    <t>JEFE DE LECTOR DE MEDIDORES</t>
  </si>
  <si>
    <t>INSPECTOR NOTIFICADOR DE AGUA POTABLE</t>
  </si>
  <si>
    <t>Operador Sistema Agua Potable Arcapamba-Osorio</t>
  </si>
  <si>
    <t>Guardián de Canchón</t>
  </si>
  <si>
    <t>JORNALERO DE HIGIENE AMBIENTAL</t>
  </si>
  <si>
    <t>ASISTENTE TÉCNICO</t>
  </si>
  <si>
    <t>Operador de Cargadora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</si>
  <si>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</si>
  <si>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</si>
  <si>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</si>
  <si>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</si>
  <si>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</si>
  <si>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</si>
  <si>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</si>
  <si>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</si>
  <si>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</si>
  <si>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</si>
  <si>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</si>
  <si>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</si>
  <si>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Contrato de Trabajo Indefinido</t>
  </si>
  <si>
    <t>CHOFER</t>
  </si>
  <si>
    <t>ASISTENTE TÉCNICO DE PROYECTOS</t>
  </si>
  <si>
    <t>ALCALDE DEL CANTON ZARUMA</t>
  </si>
  <si>
    <t>SECRETARIA GENERAL</t>
  </si>
  <si>
    <t>GASFITERO/PLOMERO</t>
  </si>
  <si>
    <t>INSPECTOR DE ALCANTARILLADO</t>
  </si>
  <si>
    <t>MAESTRA ARTESANA</t>
  </si>
  <si>
    <t>gestionfinanciera@gadzaruma.gob.ec
talentohumano@gadzaruma.gob.ec</t>
  </si>
  <si>
    <t>(07) 2973 530
(07) 2973 619</t>
  </si>
  <si>
    <t>ÁREA FINANCIERA / ÁREA DE TALENTO HUMANO</t>
  </si>
  <si>
    <t>TÉCNICA DE LABORATORIO</t>
  </si>
  <si>
    <t>AUXILIAR DE CONTABILIDAD</t>
  </si>
  <si>
    <t>RECAUDADORA MUNICIPAL</t>
  </si>
  <si>
    <t>AUXILIAR DE GUARDALMACEN</t>
  </si>
  <si>
    <t>CONTADORA 1</t>
  </si>
  <si>
    <t>ANALISTA DE CONTABILIDAD</t>
  </si>
  <si>
    <t>ANALISTA DE CONTABILIDAD SECCION FINANCIERA</t>
  </si>
  <si>
    <t>TÉCNICO DE RENTAS</t>
  </si>
  <si>
    <t>Técnico de Ordenamiento Territorial y Gestión de Riesgos</t>
  </si>
  <si>
    <t>ASISTENTE ADMINISTRATIVA DIRECCIÓN SERVICIOS PUBLICOS</t>
  </si>
  <si>
    <t>ANALISTA JURIDICO</t>
  </si>
  <si>
    <t>ASISTENTE TÉCNICO DEL PROYECTO DE ANILLO VIAL</t>
  </si>
  <si>
    <t>101.-JUBILADO REINGRESO LABORAL</t>
  </si>
  <si>
    <t>DIRECTORA DE GESTION FINANCIERA</t>
  </si>
  <si>
    <t>Contrato de Servicios Profesionales - Factura</t>
  </si>
  <si>
    <t>TECNICO DE COOPERACION Y CONVENIOS</t>
  </si>
  <si>
    <t>ECO. GIANNA MARITZA APOLO ORDÓÑEZ
AB. KATHERINE MARIBEL PROCEL MONTOYA</t>
  </si>
  <si>
    <t>DIRECCIÓN GESTIÓN FINANCIERA - UNIDAD DE TALENTO HUMANO</t>
  </si>
  <si>
    <t>PRODUCTOR AUDIOVISUAL</t>
  </si>
  <si>
    <t>CONTRATO SERVICIOS TÉCNICOS</t>
  </si>
  <si>
    <t>MÉDICO OCUPACIONAL</t>
  </si>
  <si>
    <t>SECRETARIA DE CONCEJO</t>
  </si>
  <si>
    <t>SP 3 - 9</t>
  </si>
  <si>
    <t>DIRECTORA DE GESTIÓN ADMINISTRATIVA</t>
  </si>
  <si>
    <t>TÉCNICO DE APOYO EN AGUA POTABLE Y ALCANTARILLADO SANITARIO</t>
  </si>
  <si>
    <t>TECNICO DE PROYECTOS</t>
  </si>
  <si>
    <t>DD/MM/AAAA
28/02/2025</t>
  </si>
  <si>
    <t>ECO. GIANNA MARITZA APOLO ORDÓÑEZ
LIC. GLENDA ROCIO ROMAN ROMERO</t>
  </si>
  <si>
    <t>ASISTENTE ADMINISTRATIVA VENTANILLA UNICA</t>
  </si>
  <si>
    <t>TECNICO DE ESTUDIOS Y PROYECTOS</t>
  </si>
  <si>
    <t>ANALISTA DE GESTION AMBIENTAL</t>
  </si>
  <si>
    <t>TECNICO ESPECIALIZADO EN GEOTECNIA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</si>
</sst>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u/>
      <sz val="9"/>
      <color theme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0" xfId="0" applyFill="1"/>
    <xf numFmtId="0" fontId="12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0" fillId="4" borderId="0" xfId="0" applyFont="1" applyFill="1"/>
    <xf numFmtId="0" fontId="0" fillId="4" borderId="0" xfId="0" applyFill="1" applyAlignment="1">
      <alignment vertical="center" wrapText="1"/>
    </xf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3" fillId="0" borderId="1" xfId="3" applyFont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4" borderId="2" xfId="1" applyNumberFormat="1" applyFon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vertical="center" wrapText="1"/>
    </xf>
    <xf numFmtId="2" fontId="11" fillId="4" borderId="2" xfId="2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2" fontId="11" fillId="4" borderId="2" xfId="1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3" fontId="13" fillId="4" borderId="2" xfId="0" applyNumberFormat="1" applyFont="1" applyFill="1" applyBorder="1" applyAlignment="1">
      <alignment horizontal="left" vertical="center" wrapText="1"/>
    </xf>
    <xf numFmtId="2" fontId="11" fillId="4" borderId="2" xfId="0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left" vertical="top" wrapText="1"/>
    </xf>
    <xf numFmtId="2" fontId="11" fillId="4" borderId="2" xfId="0" applyNumberFormat="1" applyFont="1" applyFill="1" applyBorder="1" applyAlignment="1">
      <alignment horizontal="right" vertical="center"/>
    </xf>
    <xf numFmtId="0" fontId="12" fillId="4" borderId="2" xfId="0" applyFont="1" applyFill="1" applyBorder="1" applyAlignment="1">
      <alignment vertical="top" wrapText="1"/>
    </xf>
    <xf numFmtId="0" fontId="12" fillId="4" borderId="6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top" wrapText="1"/>
    </xf>
    <xf numFmtId="2" fontId="11" fillId="4" borderId="5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top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3" fontId="13" fillId="4" borderId="2" xfId="0" applyNumberFormat="1" applyFont="1" applyFill="1" applyBorder="1" applyAlignment="1">
      <alignment vertical="center" wrapText="1"/>
    </xf>
    <xf numFmtId="0" fontId="13" fillId="4" borderId="2" xfId="2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 wrapText="1"/>
    </xf>
    <xf numFmtId="3" fontId="13" fillId="4" borderId="4" xfId="0" applyNumberFormat="1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11" fillId="4" borderId="5" xfId="0" applyNumberFormat="1" applyFont="1" applyFill="1" applyBorder="1" applyAlignment="1">
      <alignment horizontal="right" vertical="center" wrapText="1"/>
    </xf>
    <xf numFmtId="0" fontId="26" fillId="4" borderId="2" xfId="0" applyFont="1" applyFill="1" applyBorder="1" applyAlignment="1">
      <alignment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left" wrapText="1"/>
    </xf>
    <xf numFmtId="2" fontId="16" fillId="4" borderId="2" xfId="1" applyNumberFormat="1" applyFont="1" applyFill="1" applyBorder="1" applyAlignment="1">
      <alignment vertical="center"/>
    </xf>
    <xf numFmtId="2" fontId="14" fillId="4" borderId="2" xfId="0" applyNumberFormat="1" applyFont="1" applyFill="1" applyBorder="1" applyAlignment="1">
      <alignment vertical="center"/>
    </xf>
    <xf numFmtId="2" fontId="14" fillId="4" borderId="2" xfId="1" applyNumberFormat="1" applyFont="1" applyFill="1" applyBorder="1" applyAlignment="1">
      <alignment vertical="center"/>
    </xf>
    <xf numFmtId="2" fontId="16" fillId="4" borderId="2" xfId="0" applyNumberFormat="1" applyFont="1" applyFill="1" applyBorder="1" applyAlignment="1">
      <alignment horizontal="right" vertical="center"/>
    </xf>
    <xf numFmtId="2" fontId="16" fillId="4" borderId="2" xfId="1" applyNumberFormat="1" applyFont="1" applyFill="1" applyBorder="1" applyAlignment="1">
      <alignment horizontal="right" vertical="center"/>
    </xf>
    <xf numFmtId="0" fontId="17" fillId="5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 wrapText="1"/>
    </xf>
    <xf numFmtId="0" fontId="22" fillId="0" borderId="4" xfId="3" applyFont="1" applyBorder="1" applyAlignment="1" applyProtection="1">
      <alignment horizontal="center" vertical="center" wrapText="1"/>
    </xf>
    <xf numFmtId="0" fontId="22" fillId="0" borderId="8" xfId="3" applyFont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CCFF"/>
      <color rgb="FFFFFF99"/>
      <color rgb="FFFFCC99"/>
      <color rgb="FFF7AFBB"/>
      <color rgb="FFCC66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zoomScale="110" zoomScaleNormal="11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L2" sqref="L2"/>
    </sheetView>
  </sheetViews>
  <sheetFormatPr baseColWidth="10" defaultRowHeight="15" x14ac:dyDescent="0.25"/>
  <cols>
    <col min="1" max="1" width="13" customWidth="1"/>
    <col min="2" max="2" width="25" style="26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5.5703125" customWidth="1"/>
    <col min="11" max="11" width="15.28515625" customWidth="1"/>
    <col min="12" max="12" width="14.28515625" customWidth="1"/>
    <col min="217" max="217" width="6.28515625" customWidth="1"/>
    <col min="218" max="218" width="32.28515625" customWidth="1"/>
    <col min="219" max="219" width="18" customWidth="1"/>
    <col min="220" max="220" width="22" customWidth="1"/>
    <col min="221" max="221" width="17" customWidth="1"/>
    <col min="222" max="222" width="15.28515625" customWidth="1"/>
    <col min="223" max="223" width="15.85546875" customWidth="1"/>
    <col min="224" max="224" width="15.140625" customWidth="1"/>
    <col min="225" max="226" width="14.85546875" customWidth="1"/>
    <col min="227" max="227" width="13.5703125" customWidth="1"/>
    <col min="228" max="228" width="15.28515625" customWidth="1"/>
    <col min="229" max="229" width="14.28515625" customWidth="1"/>
    <col min="230" max="230" width="0" hidden="1" customWidth="1"/>
    <col min="231" max="231" width="10.140625" customWidth="1"/>
    <col min="232" max="232" width="7.5703125" customWidth="1"/>
    <col min="233" max="233" width="7.140625" customWidth="1"/>
    <col min="234" max="253" width="11.42578125" customWidth="1"/>
    <col min="473" max="473" width="6.28515625" customWidth="1"/>
    <col min="474" max="474" width="32.28515625" customWidth="1"/>
    <col min="475" max="475" width="18" customWidth="1"/>
    <col min="476" max="476" width="22" customWidth="1"/>
    <col min="477" max="477" width="17" customWidth="1"/>
    <col min="478" max="478" width="15.28515625" customWidth="1"/>
    <col min="479" max="479" width="15.85546875" customWidth="1"/>
    <col min="480" max="480" width="15.140625" customWidth="1"/>
    <col min="481" max="482" width="14.85546875" customWidth="1"/>
    <col min="483" max="483" width="13.5703125" customWidth="1"/>
    <col min="484" max="484" width="15.28515625" customWidth="1"/>
    <col min="485" max="485" width="14.28515625" customWidth="1"/>
    <col min="486" max="486" width="0" hidden="1" customWidth="1"/>
    <col min="487" max="487" width="10.140625" customWidth="1"/>
    <col min="488" max="488" width="7.5703125" customWidth="1"/>
    <col min="489" max="489" width="7.140625" customWidth="1"/>
    <col min="490" max="509" width="11.42578125" customWidth="1"/>
    <col min="729" max="729" width="6.28515625" customWidth="1"/>
    <col min="730" max="730" width="32.28515625" customWidth="1"/>
    <col min="731" max="731" width="18" customWidth="1"/>
    <col min="732" max="732" width="22" customWidth="1"/>
    <col min="733" max="733" width="17" customWidth="1"/>
    <col min="734" max="734" width="15.28515625" customWidth="1"/>
    <col min="735" max="735" width="15.85546875" customWidth="1"/>
    <col min="736" max="736" width="15.140625" customWidth="1"/>
    <col min="737" max="738" width="14.85546875" customWidth="1"/>
    <col min="739" max="739" width="13.5703125" customWidth="1"/>
    <col min="740" max="740" width="15.28515625" customWidth="1"/>
    <col min="741" max="741" width="14.28515625" customWidth="1"/>
    <col min="742" max="742" width="0" hidden="1" customWidth="1"/>
    <col min="743" max="743" width="10.140625" customWidth="1"/>
    <col min="744" max="744" width="7.5703125" customWidth="1"/>
    <col min="745" max="745" width="7.140625" customWidth="1"/>
    <col min="746" max="765" width="11.42578125" customWidth="1"/>
    <col min="985" max="985" width="6.28515625" customWidth="1"/>
    <col min="986" max="986" width="32.28515625" customWidth="1"/>
    <col min="987" max="987" width="18" customWidth="1"/>
    <col min="988" max="988" width="22" customWidth="1"/>
    <col min="989" max="989" width="17" customWidth="1"/>
    <col min="990" max="990" width="15.28515625" customWidth="1"/>
    <col min="991" max="991" width="15.85546875" customWidth="1"/>
    <col min="992" max="992" width="15.140625" customWidth="1"/>
    <col min="993" max="994" width="14.85546875" customWidth="1"/>
    <col min="995" max="995" width="13.5703125" customWidth="1"/>
    <col min="996" max="996" width="15.28515625" customWidth="1"/>
    <col min="997" max="997" width="14.28515625" customWidth="1"/>
    <col min="998" max="998" width="0" hidden="1" customWidth="1"/>
    <col min="999" max="999" width="10.140625" customWidth="1"/>
    <col min="1000" max="1000" width="7.5703125" customWidth="1"/>
    <col min="1001" max="1001" width="7.140625" customWidth="1"/>
    <col min="1002" max="1021" width="11.42578125" customWidth="1"/>
    <col min="1241" max="1241" width="6.28515625" customWidth="1"/>
    <col min="1242" max="1242" width="32.28515625" customWidth="1"/>
    <col min="1243" max="1243" width="18" customWidth="1"/>
    <col min="1244" max="1244" width="22" customWidth="1"/>
    <col min="1245" max="1245" width="17" customWidth="1"/>
    <col min="1246" max="1246" width="15.28515625" customWidth="1"/>
    <col min="1247" max="1247" width="15.85546875" customWidth="1"/>
    <col min="1248" max="1248" width="15.140625" customWidth="1"/>
    <col min="1249" max="1250" width="14.85546875" customWidth="1"/>
    <col min="1251" max="1251" width="13.5703125" customWidth="1"/>
    <col min="1252" max="1252" width="15.28515625" customWidth="1"/>
    <col min="1253" max="1253" width="14.28515625" customWidth="1"/>
    <col min="1254" max="1254" width="0" hidden="1" customWidth="1"/>
    <col min="1255" max="1255" width="10.140625" customWidth="1"/>
    <col min="1256" max="1256" width="7.5703125" customWidth="1"/>
    <col min="1257" max="1257" width="7.140625" customWidth="1"/>
    <col min="1258" max="1277" width="11.42578125" customWidth="1"/>
    <col min="1497" max="1497" width="6.28515625" customWidth="1"/>
    <col min="1498" max="1498" width="32.28515625" customWidth="1"/>
    <col min="1499" max="1499" width="18" customWidth="1"/>
    <col min="1500" max="1500" width="22" customWidth="1"/>
    <col min="1501" max="1501" width="17" customWidth="1"/>
    <col min="1502" max="1502" width="15.28515625" customWidth="1"/>
    <col min="1503" max="1503" width="15.85546875" customWidth="1"/>
    <col min="1504" max="1504" width="15.140625" customWidth="1"/>
    <col min="1505" max="1506" width="14.85546875" customWidth="1"/>
    <col min="1507" max="1507" width="13.5703125" customWidth="1"/>
    <col min="1508" max="1508" width="15.28515625" customWidth="1"/>
    <col min="1509" max="1509" width="14.28515625" customWidth="1"/>
    <col min="1510" max="1510" width="0" hidden="1" customWidth="1"/>
    <col min="1511" max="1511" width="10.140625" customWidth="1"/>
    <col min="1512" max="1512" width="7.5703125" customWidth="1"/>
    <col min="1513" max="1513" width="7.140625" customWidth="1"/>
    <col min="1514" max="1533" width="11.42578125" customWidth="1"/>
    <col min="1753" max="1753" width="6.28515625" customWidth="1"/>
    <col min="1754" max="1754" width="32.28515625" customWidth="1"/>
    <col min="1755" max="1755" width="18" customWidth="1"/>
    <col min="1756" max="1756" width="22" customWidth="1"/>
    <col min="1757" max="1757" width="17" customWidth="1"/>
    <col min="1758" max="1758" width="15.28515625" customWidth="1"/>
    <col min="1759" max="1759" width="15.85546875" customWidth="1"/>
    <col min="1760" max="1760" width="15.140625" customWidth="1"/>
    <col min="1761" max="1762" width="14.85546875" customWidth="1"/>
    <col min="1763" max="1763" width="13.5703125" customWidth="1"/>
    <col min="1764" max="1764" width="15.28515625" customWidth="1"/>
    <col min="1765" max="1765" width="14.28515625" customWidth="1"/>
    <col min="1766" max="1766" width="0" hidden="1" customWidth="1"/>
    <col min="1767" max="1767" width="10.140625" customWidth="1"/>
    <col min="1768" max="1768" width="7.5703125" customWidth="1"/>
    <col min="1769" max="1769" width="7.140625" customWidth="1"/>
    <col min="1770" max="1789" width="11.42578125" customWidth="1"/>
    <col min="2009" max="2009" width="6.28515625" customWidth="1"/>
    <col min="2010" max="2010" width="32.28515625" customWidth="1"/>
    <col min="2011" max="2011" width="18" customWidth="1"/>
    <col min="2012" max="2012" width="22" customWidth="1"/>
    <col min="2013" max="2013" width="17" customWidth="1"/>
    <col min="2014" max="2014" width="15.28515625" customWidth="1"/>
    <col min="2015" max="2015" width="15.85546875" customWidth="1"/>
    <col min="2016" max="2016" width="15.140625" customWidth="1"/>
    <col min="2017" max="2018" width="14.85546875" customWidth="1"/>
    <col min="2019" max="2019" width="13.5703125" customWidth="1"/>
    <col min="2020" max="2020" width="15.28515625" customWidth="1"/>
    <col min="2021" max="2021" width="14.28515625" customWidth="1"/>
    <col min="2022" max="2022" width="0" hidden="1" customWidth="1"/>
    <col min="2023" max="2023" width="10.140625" customWidth="1"/>
    <col min="2024" max="2024" width="7.5703125" customWidth="1"/>
    <col min="2025" max="2025" width="7.140625" customWidth="1"/>
    <col min="2026" max="2045" width="11.42578125" customWidth="1"/>
    <col min="2265" max="2265" width="6.28515625" customWidth="1"/>
    <col min="2266" max="2266" width="32.28515625" customWidth="1"/>
    <col min="2267" max="2267" width="18" customWidth="1"/>
    <col min="2268" max="2268" width="22" customWidth="1"/>
    <col min="2269" max="2269" width="17" customWidth="1"/>
    <col min="2270" max="2270" width="15.28515625" customWidth="1"/>
    <col min="2271" max="2271" width="15.85546875" customWidth="1"/>
    <col min="2272" max="2272" width="15.140625" customWidth="1"/>
    <col min="2273" max="2274" width="14.85546875" customWidth="1"/>
    <col min="2275" max="2275" width="13.5703125" customWidth="1"/>
    <col min="2276" max="2276" width="15.28515625" customWidth="1"/>
    <col min="2277" max="2277" width="14.28515625" customWidth="1"/>
    <col min="2278" max="2278" width="0" hidden="1" customWidth="1"/>
    <col min="2279" max="2279" width="10.140625" customWidth="1"/>
    <col min="2280" max="2280" width="7.5703125" customWidth="1"/>
    <col min="2281" max="2281" width="7.140625" customWidth="1"/>
    <col min="2282" max="2301" width="11.42578125" customWidth="1"/>
    <col min="2521" max="2521" width="6.28515625" customWidth="1"/>
    <col min="2522" max="2522" width="32.28515625" customWidth="1"/>
    <col min="2523" max="2523" width="18" customWidth="1"/>
    <col min="2524" max="2524" width="22" customWidth="1"/>
    <col min="2525" max="2525" width="17" customWidth="1"/>
    <col min="2526" max="2526" width="15.28515625" customWidth="1"/>
    <col min="2527" max="2527" width="15.85546875" customWidth="1"/>
    <col min="2528" max="2528" width="15.140625" customWidth="1"/>
    <col min="2529" max="2530" width="14.85546875" customWidth="1"/>
    <col min="2531" max="2531" width="13.5703125" customWidth="1"/>
    <col min="2532" max="2532" width="15.28515625" customWidth="1"/>
    <col min="2533" max="2533" width="14.28515625" customWidth="1"/>
    <col min="2534" max="2534" width="0" hidden="1" customWidth="1"/>
    <col min="2535" max="2535" width="10.140625" customWidth="1"/>
    <col min="2536" max="2536" width="7.5703125" customWidth="1"/>
    <col min="2537" max="2537" width="7.140625" customWidth="1"/>
    <col min="2538" max="2557" width="11.42578125" customWidth="1"/>
    <col min="2777" max="2777" width="6.28515625" customWidth="1"/>
    <col min="2778" max="2778" width="32.28515625" customWidth="1"/>
    <col min="2779" max="2779" width="18" customWidth="1"/>
    <col min="2780" max="2780" width="22" customWidth="1"/>
    <col min="2781" max="2781" width="17" customWidth="1"/>
    <col min="2782" max="2782" width="15.28515625" customWidth="1"/>
    <col min="2783" max="2783" width="15.85546875" customWidth="1"/>
    <col min="2784" max="2784" width="15.140625" customWidth="1"/>
    <col min="2785" max="2786" width="14.85546875" customWidth="1"/>
    <col min="2787" max="2787" width="13.5703125" customWidth="1"/>
    <col min="2788" max="2788" width="15.28515625" customWidth="1"/>
    <col min="2789" max="2789" width="14.28515625" customWidth="1"/>
    <col min="2790" max="2790" width="0" hidden="1" customWidth="1"/>
    <col min="2791" max="2791" width="10.140625" customWidth="1"/>
    <col min="2792" max="2792" width="7.5703125" customWidth="1"/>
    <col min="2793" max="2793" width="7.140625" customWidth="1"/>
    <col min="2794" max="2813" width="11.42578125" customWidth="1"/>
    <col min="3033" max="3033" width="6.28515625" customWidth="1"/>
    <col min="3034" max="3034" width="32.28515625" customWidth="1"/>
    <col min="3035" max="3035" width="18" customWidth="1"/>
    <col min="3036" max="3036" width="22" customWidth="1"/>
    <col min="3037" max="3037" width="17" customWidth="1"/>
    <col min="3038" max="3038" width="15.28515625" customWidth="1"/>
    <col min="3039" max="3039" width="15.85546875" customWidth="1"/>
    <col min="3040" max="3040" width="15.140625" customWidth="1"/>
    <col min="3041" max="3042" width="14.85546875" customWidth="1"/>
    <col min="3043" max="3043" width="13.5703125" customWidth="1"/>
    <col min="3044" max="3044" width="15.28515625" customWidth="1"/>
    <col min="3045" max="3045" width="14.28515625" customWidth="1"/>
    <col min="3046" max="3046" width="0" hidden="1" customWidth="1"/>
    <col min="3047" max="3047" width="10.140625" customWidth="1"/>
    <col min="3048" max="3048" width="7.5703125" customWidth="1"/>
    <col min="3049" max="3049" width="7.140625" customWidth="1"/>
    <col min="3050" max="3069" width="11.42578125" customWidth="1"/>
    <col min="3289" max="3289" width="6.28515625" customWidth="1"/>
    <col min="3290" max="3290" width="32.28515625" customWidth="1"/>
    <col min="3291" max="3291" width="18" customWidth="1"/>
    <col min="3292" max="3292" width="22" customWidth="1"/>
    <col min="3293" max="3293" width="17" customWidth="1"/>
    <col min="3294" max="3294" width="15.28515625" customWidth="1"/>
    <col min="3295" max="3295" width="15.85546875" customWidth="1"/>
    <col min="3296" max="3296" width="15.140625" customWidth="1"/>
    <col min="3297" max="3298" width="14.85546875" customWidth="1"/>
    <col min="3299" max="3299" width="13.5703125" customWidth="1"/>
    <col min="3300" max="3300" width="15.28515625" customWidth="1"/>
    <col min="3301" max="3301" width="14.28515625" customWidth="1"/>
    <col min="3302" max="3302" width="0" hidden="1" customWidth="1"/>
    <col min="3303" max="3303" width="10.140625" customWidth="1"/>
    <col min="3304" max="3304" width="7.5703125" customWidth="1"/>
    <col min="3305" max="3305" width="7.140625" customWidth="1"/>
    <col min="3306" max="3325" width="11.42578125" customWidth="1"/>
    <col min="3545" max="3545" width="6.28515625" customWidth="1"/>
    <col min="3546" max="3546" width="32.28515625" customWidth="1"/>
    <col min="3547" max="3547" width="18" customWidth="1"/>
    <col min="3548" max="3548" width="22" customWidth="1"/>
    <col min="3549" max="3549" width="17" customWidth="1"/>
    <col min="3550" max="3550" width="15.28515625" customWidth="1"/>
    <col min="3551" max="3551" width="15.85546875" customWidth="1"/>
    <col min="3552" max="3552" width="15.140625" customWidth="1"/>
    <col min="3553" max="3554" width="14.85546875" customWidth="1"/>
    <col min="3555" max="3555" width="13.5703125" customWidth="1"/>
    <col min="3556" max="3556" width="15.28515625" customWidth="1"/>
    <col min="3557" max="3557" width="14.28515625" customWidth="1"/>
    <col min="3558" max="3558" width="0" hidden="1" customWidth="1"/>
    <col min="3559" max="3559" width="10.140625" customWidth="1"/>
    <col min="3560" max="3560" width="7.5703125" customWidth="1"/>
    <col min="3561" max="3561" width="7.140625" customWidth="1"/>
    <col min="3562" max="3581" width="11.42578125" customWidth="1"/>
    <col min="3801" max="3801" width="6.28515625" customWidth="1"/>
    <col min="3802" max="3802" width="32.28515625" customWidth="1"/>
    <col min="3803" max="3803" width="18" customWidth="1"/>
    <col min="3804" max="3804" width="22" customWidth="1"/>
    <col min="3805" max="3805" width="17" customWidth="1"/>
    <col min="3806" max="3806" width="15.28515625" customWidth="1"/>
    <col min="3807" max="3807" width="15.85546875" customWidth="1"/>
    <col min="3808" max="3808" width="15.140625" customWidth="1"/>
    <col min="3809" max="3810" width="14.85546875" customWidth="1"/>
    <col min="3811" max="3811" width="13.5703125" customWidth="1"/>
    <col min="3812" max="3812" width="15.28515625" customWidth="1"/>
    <col min="3813" max="3813" width="14.28515625" customWidth="1"/>
    <col min="3814" max="3814" width="0" hidden="1" customWidth="1"/>
    <col min="3815" max="3815" width="10.140625" customWidth="1"/>
    <col min="3816" max="3816" width="7.5703125" customWidth="1"/>
    <col min="3817" max="3817" width="7.140625" customWidth="1"/>
    <col min="3818" max="3837" width="11.42578125" customWidth="1"/>
    <col min="4057" max="4057" width="6.28515625" customWidth="1"/>
    <col min="4058" max="4058" width="32.28515625" customWidth="1"/>
    <col min="4059" max="4059" width="18" customWidth="1"/>
    <col min="4060" max="4060" width="22" customWidth="1"/>
    <col min="4061" max="4061" width="17" customWidth="1"/>
    <col min="4062" max="4062" width="15.28515625" customWidth="1"/>
    <col min="4063" max="4063" width="15.85546875" customWidth="1"/>
    <col min="4064" max="4064" width="15.140625" customWidth="1"/>
    <col min="4065" max="4066" width="14.85546875" customWidth="1"/>
    <col min="4067" max="4067" width="13.5703125" customWidth="1"/>
    <col min="4068" max="4068" width="15.28515625" customWidth="1"/>
    <col min="4069" max="4069" width="14.28515625" customWidth="1"/>
    <col min="4070" max="4070" width="0" hidden="1" customWidth="1"/>
    <col min="4071" max="4071" width="10.140625" customWidth="1"/>
    <col min="4072" max="4072" width="7.5703125" customWidth="1"/>
    <col min="4073" max="4073" width="7.140625" customWidth="1"/>
    <col min="4074" max="4093" width="11.42578125" customWidth="1"/>
    <col min="4313" max="4313" width="6.28515625" customWidth="1"/>
    <col min="4314" max="4314" width="32.28515625" customWidth="1"/>
    <col min="4315" max="4315" width="18" customWidth="1"/>
    <col min="4316" max="4316" width="22" customWidth="1"/>
    <col min="4317" max="4317" width="17" customWidth="1"/>
    <col min="4318" max="4318" width="15.28515625" customWidth="1"/>
    <col min="4319" max="4319" width="15.85546875" customWidth="1"/>
    <col min="4320" max="4320" width="15.140625" customWidth="1"/>
    <col min="4321" max="4322" width="14.85546875" customWidth="1"/>
    <col min="4323" max="4323" width="13.5703125" customWidth="1"/>
    <col min="4324" max="4324" width="15.28515625" customWidth="1"/>
    <col min="4325" max="4325" width="14.28515625" customWidth="1"/>
    <col min="4326" max="4326" width="0" hidden="1" customWidth="1"/>
    <col min="4327" max="4327" width="10.140625" customWidth="1"/>
    <col min="4328" max="4328" width="7.5703125" customWidth="1"/>
    <col min="4329" max="4329" width="7.140625" customWidth="1"/>
    <col min="4330" max="4349" width="11.42578125" customWidth="1"/>
    <col min="4569" max="4569" width="6.28515625" customWidth="1"/>
    <col min="4570" max="4570" width="32.28515625" customWidth="1"/>
    <col min="4571" max="4571" width="18" customWidth="1"/>
    <col min="4572" max="4572" width="22" customWidth="1"/>
    <col min="4573" max="4573" width="17" customWidth="1"/>
    <col min="4574" max="4574" width="15.28515625" customWidth="1"/>
    <col min="4575" max="4575" width="15.85546875" customWidth="1"/>
    <col min="4576" max="4576" width="15.140625" customWidth="1"/>
    <col min="4577" max="4578" width="14.85546875" customWidth="1"/>
    <col min="4579" max="4579" width="13.5703125" customWidth="1"/>
    <col min="4580" max="4580" width="15.28515625" customWidth="1"/>
    <col min="4581" max="4581" width="14.28515625" customWidth="1"/>
    <col min="4582" max="4582" width="0" hidden="1" customWidth="1"/>
    <col min="4583" max="4583" width="10.140625" customWidth="1"/>
    <col min="4584" max="4584" width="7.5703125" customWidth="1"/>
    <col min="4585" max="4585" width="7.140625" customWidth="1"/>
    <col min="4586" max="4605" width="11.42578125" customWidth="1"/>
    <col min="4825" max="4825" width="6.28515625" customWidth="1"/>
    <col min="4826" max="4826" width="32.28515625" customWidth="1"/>
    <col min="4827" max="4827" width="18" customWidth="1"/>
    <col min="4828" max="4828" width="22" customWidth="1"/>
    <col min="4829" max="4829" width="17" customWidth="1"/>
    <col min="4830" max="4830" width="15.28515625" customWidth="1"/>
    <col min="4831" max="4831" width="15.85546875" customWidth="1"/>
    <col min="4832" max="4832" width="15.140625" customWidth="1"/>
    <col min="4833" max="4834" width="14.85546875" customWidth="1"/>
    <col min="4835" max="4835" width="13.5703125" customWidth="1"/>
    <col min="4836" max="4836" width="15.28515625" customWidth="1"/>
    <col min="4837" max="4837" width="14.28515625" customWidth="1"/>
    <col min="4838" max="4838" width="0" hidden="1" customWidth="1"/>
    <col min="4839" max="4839" width="10.140625" customWidth="1"/>
    <col min="4840" max="4840" width="7.5703125" customWidth="1"/>
    <col min="4841" max="4841" width="7.140625" customWidth="1"/>
    <col min="4842" max="4861" width="11.42578125" customWidth="1"/>
    <col min="5081" max="5081" width="6.28515625" customWidth="1"/>
    <col min="5082" max="5082" width="32.28515625" customWidth="1"/>
    <col min="5083" max="5083" width="18" customWidth="1"/>
    <col min="5084" max="5084" width="22" customWidth="1"/>
    <col min="5085" max="5085" width="17" customWidth="1"/>
    <col min="5086" max="5086" width="15.28515625" customWidth="1"/>
    <col min="5087" max="5087" width="15.85546875" customWidth="1"/>
    <col min="5088" max="5088" width="15.140625" customWidth="1"/>
    <col min="5089" max="5090" width="14.85546875" customWidth="1"/>
    <col min="5091" max="5091" width="13.5703125" customWidth="1"/>
    <col min="5092" max="5092" width="15.28515625" customWidth="1"/>
    <col min="5093" max="5093" width="14.28515625" customWidth="1"/>
    <col min="5094" max="5094" width="0" hidden="1" customWidth="1"/>
    <col min="5095" max="5095" width="10.140625" customWidth="1"/>
    <col min="5096" max="5096" width="7.5703125" customWidth="1"/>
    <col min="5097" max="5097" width="7.140625" customWidth="1"/>
    <col min="5098" max="5117" width="11.42578125" customWidth="1"/>
    <col min="5337" max="5337" width="6.28515625" customWidth="1"/>
    <col min="5338" max="5338" width="32.28515625" customWidth="1"/>
    <col min="5339" max="5339" width="18" customWidth="1"/>
    <col min="5340" max="5340" width="22" customWidth="1"/>
    <col min="5341" max="5341" width="17" customWidth="1"/>
    <col min="5342" max="5342" width="15.28515625" customWidth="1"/>
    <col min="5343" max="5343" width="15.85546875" customWidth="1"/>
    <col min="5344" max="5344" width="15.140625" customWidth="1"/>
    <col min="5345" max="5346" width="14.85546875" customWidth="1"/>
    <col min="5347" max="5347" width="13.5703125" customWidth="1"/>
    <col min="5348" max="5348" width="15.28515625" customWidth="1"/>
    <col min="5349" max="5349" width="14.28515625" customWidth="1"/>
    <col min="5350" max="5350" width="0" hidden="1" customWidth="1"/>
    <col min="5351" max="5351" width="10.140625" customWidth="1"/>
    <col min="5352" max="5352" width="7.5703125" customWidth="1"/>
    <col min="5353" max="5353" width="7.140625" customWidth="1"/>
    <col min="5354" max="5373" width="11.42578125" customWidth="1"/>
    <col min="5593" max="5593" width="6.28515625" customWidth="1"/>
    <col min="5594" max="5594" width="32.28515625" customWidth="1"/>
    <col min="5595" max="5595" width="18" customWidth="1"/>
    <col min="5596" max="5596" width="22" customWidth="1"/>
    <col min="5597" max="5597" width="17" customWidth="1"/>
    <col min="5598" max="5598" width="15.28515625" customWidth="1"/>
    <col min="5599" max="5599" width="15.85546875" customWidth="1"/>
    <col min="5600" max="5600" width="15.140625" customWidth="1"/>
    <col min="5601" max="5602" width="14.85546875" customWidth="1"/>
    <col min="5603" max="5603" width="13.5703125" customWidth="1"/>
    <col min="5604" max="5604" width="15.28515625" customWidth="1"/>
    <col min="5605" max="5605" width="14.28515625" customWidth="1"/>
    <col min="5606" max="5606" width="0" hidden="1" customWidth="1"/>
    <col min="5607" max="5607" width="10.140625" customWidth="1"/>
    <col min="5608" max="5608" width="7.5703125" customWidth="1"/>
    <col min="5609" max="5609" width="7.140625" customWidth="1"/>
    <col min="5610" max="5629" width="11.42578125" customWidth="1"/>
    <col min="5849" max="5849" width="6.28515625" customWidth="1"/>
    <col min="5850" max="5850" width="32.28515625" customWidth="1"/>
    <col min="5851" max="5851" width="18" customWidth="1"/>
    <col min="5852" max="5852" width="22" customWidth="1"/>
    <col min="5853" max="5853" width="17" customWidth="1"/>
    <col min="5854" max="5854" width="15.28515625" customWidth="1"/>
    <col min="5855" max="5855" width="15.85546875" customWidth="1"/>
    <col min="5856" max="5856" width="15.140625" customWidth="1"/>
    <col min="5857" max="5858" width="14.85546875" customWidth="1"/>
    <col min="5859" max="5859" width="13.5703125" customWidth="1"/>
    <col min="5860" max="5860" width="15.28515625" customWidth="1"/>
    <col min="5861" max="5861" width="14.28515625" customWidth="1"/>
    <col min="5862" max="5862" width="0" hidden="1" customWidth="1"/>
    <col min="5863" max="5863" width="10.140625" customWidth="1"/>
    <col min="5864" max="5864" width="7.5703125" customWidth="1"/>
    <col min="5865" max="5865" width="7.140625" customWidth="1"/>
    <col min="5866" max="5885" width="11.42578125" customWidth="1"/>
    <col min="6105" max="6105" width="6.28515625" customWidth="1"/>
    <col min="6106" max="6106" width="32.28515625" customWidth="1"/>
    <col min="6107" max="6107" width="18" customWidth="1"/>
    <col min="6108" max="6108" width="22" customWidth="1"/>
    <col min="6109" max="6109" width="17" customWidth="1"/>
    <col min="6110" max="6110" width="15.28515625" customWidth="1"/>
    <col min="6111" max="6111" width="15.85546875" customWidth="1"/>
    <col min="6112" max="6112" width="15.140625" customWidth="1"/>
    <col min="6113" max="6114" width="14.85546875" customWidth="1"/>
    <col min="6115" max="6115" width="13.5703125" customWidth="1"/>
    <col min="6116" max="6116" width="15.28515625" customWidth="1"/>
    <col min="6117" max="6117" width="14.28515625" customWidth="1"/>
    <col min="6118" max="6118" width="0" hidden="1" customWidth="1"/>
    <col min="6119" max="6119" width="10.140625" customWidth="1"/>
    <col min="6120" max="6120" width="7.5703125" customWidth="1"/>
    <col min="6121" max="6121" width="7.140625" customWidth="1"/>
    <col min="6122" max="6141" width="11.42578125" customWidth="1"/>
    <col min="6361" max="6361" width="6.28515625" customWidth="1"/>
    <col min="6362" max="6362" width="32.28515625" customWidth="1"/>
    <col min="6363" max="6363" width="18" customWidth="1"/>
    <col min="6364" max="6364" width="22" customWidth="1"/>
    <col min="6365" max="6365" width="17" customWidth="1"/>
    <col min="6366" max="6366" width="15.28515625" customWidth="1"/>
    <col min="6367" max="6367" width="15.85546875" customWidth="1"/>
    <col min="6368" max="6368" width="15.140625" customWidth="1"/>
    <col min="6369" max="6370" width="14.85546875" customWidth="1"/>
    <col min="6371" max="6371" width="13.5703125" customWidth="1"/>
    <col min="6372" max="6372" width="15.28515625" customWidth="1"/>
    <col min="6373" max="6373" width="14.28515625" customWidth="1"/>
    <col min="6374" max="6374" width="0" hidden="1" customWidth="1"/>
    <col min="6375" max="6375" width="10.140625" customWidth="1"/>
    <col min="6376" max="6376" width="7.5703125" customWidth="1"/>
    <col min="6377" max="6377" width="7.140625" customWidth="1"/>
    <col min="6378" max="6397" width="11.42578125" customWidth="1"/>
    <col min="6617" max="6617" width="6.28515625" customWidth="1"/>
    <col min="6618" max="6618" width="32.28515625" customWidth="1"/>
    <col min="6619" max="6619" width="18" customWidth="1"/>
    <col min="6620" max="6620" width="22" customWidth="1"/>
    <col min="6621" max="6621" width="17" customWidth="1"/>
    <col min="6622" max="6622" width="15.28515625" customWidth="1"/>
    <col min="6623" max="6623" width="15.85546875" customWidth="1"/>
    <col min="6624" max="6624" width="15.140625" customWidth="1"/>
    <col min="6625" max="6626" width="14.85546875" customWidth="1"/>
    <col min="6627" max="6627" width="13.5703125" customWidth="1"/>
    <col min="6628" max="6628" width="15.28515625" customWidth="1"/>
    <col min="6629" max="6629" width="14.28515625" customWidth="1"/>
    <col min="6630" max="6630" width="0" hidden="1" customWidth="1"/>
    <col min="6631" max="6631" width="10.140625" customWidth="1"/>
    <col min="6632" max="6632" width="7.5703125" customWidth="1"/>
    <col min="6633" max="6633" width="7.140625" customWidth="1"/>
    <col min="6634" max="6653" width="11.42578125" customWidth="1"/>
    <col min="6873" max="6873" width="6.28515625" customWidth="1"/>
    <col min="6874" max="6874" width="32.28515625" customWidth="1"/>
    <col min="6875" max="6875" width="18" customWidth="1"/>
    <col min="6876" max="6876" width="22" customWidth="1"/>
    <col min="6877" max="6877" width="17" customWidth="1"/>
    <col min="6878" max="6878" width="15.28515625" customWidth="1"/>
    <col min="6879" max="6879" width="15.85546875" customWidth="1"/>
    <col min="6880" max="6880" width="15.140625" customWidth="1"/>
    <col min="6881" max="6882" width="14.85546875" customWidth="1"/>
    <col min="6883" max="6883" width="13.5703125" customWidth="1"/>
    <col min="6884" max="6884" width="15.28515625" customWidth="1"/>
    <col min="6885" max="6885" width="14.28515625" customWidth="1"/>
    <col min="6886" max="6886" width="0" hidden="1" customWidth="1"/>
    <col min="6887" max="6887" width="10.140625" customWidth="1"/>
    <col min="6888" max="6888" width="7.5703125" customWidth="1"/>
    <col min="6889" max="6889" width="7.140625" customWidth="1"/>
    <col min="6890" max="6909" width="11.42578125" customWidth="1"/>
    <col min="7129" max="7129" width="6.28515625" customWidth="1"/>
    <col min="7130" max="7130" width="32.28515625" customWidth="1"/>
    <col min="7131" max="7131" width="18" customWidth="1"/>
    <col min="7132" max="7132" width="22" customWidth="1"/>
    <col min="7133" max="7133" width="17" customWidth="1"/>
    <col min="7134" max="7134" width="15.28515625" customWidth="1"/>
    <col min="7135" max="7135" width="15.85546875" customWidth="1"/>
    <col min="7136" max="7136" width="15.140625" customWidth="1"/>
    <col min="7137" max="7138" width="14.85546875" customWidth="1"/>
    <col min="7139" max="7139" width="13.5703125" customWidth="1"/>
    <col min="7140" max="7140" width="15.28515625" customWidth="1"/>
    <col min="7141" max="7141" width="14.28515625" customWidth="1"/>
    <col min="7142" max="7142" width="0" hidden="1" customWidth="1"/>
    <col min="7143" max="7143" width="10.140625" customWidth="1"/>
    <col min="7144" max="7144" width="7.5703125" customWidth="1"/>
    <col min="7145" max="7145" width="7.140625" customWidth="1"/>
    <col min="7146" max="7165" width="11.42578125" customWidth="1"/>
    <col min="7385" max="7385" width="6.28515625" customWidth="1"/>
    <col min="7386" max="7386" width="32.28515625" customWidth="1"/>
    <col min="7387" max="7387" width="18" customWidth="1"/>
    <col min="7388" max="7388" width="22" customWidth="1"/>
    <col min="7389" max="7389" width="17" customWidth="1"/>
    <col min="7390" max="7390" width="15.28515625" customWidth="1"/>
    <col min="7391" max="7391" width="15.85546875" customWidth="1"/>
    <col min="7392" max="7392" width="15.140625" customWidth="1"/>
    <col min="7393" max="7394" width="14.85546875" customWidth="1"/>
    <col min="7395" max="7395" width="13.5703125" customWidth="1"/>
    <col min="7396" max="7396" width="15.28515625" customWidth="1"/>
    <col min="7397" max="7397" width="14.28515625" customWidth="1"/>
    <col min="7398" max="7398" width="0" hidden="1" customWidth="1"/>
    <col min="7399" max="7399" width="10.140625" customWidth="1"/>
    <col min="7400" max="7400" width="7.5703125" customWidth="1"/>
    <col min="7401" max="7401" width="7.140625" customWidth="1"/>
    <col min="7402" max="7421" width="11.42578125" customWidth="1"/>
    <col min="7641" max="7641" width="6.28515625" customWidth="1"/>
    <col min="7642" max="7642" width="32.28515625" customWidth="1"/>
    <col min="7643" max="7643" width="18" customWidth="1"/>
    <col min="7644" max="7644" width="22" customWidth="1"/>
    <col min="7645" max="7645" width="17" customWidth="1"/>
    <col min="7646" max="7646" width="15.28515625" customWidth="1"/>
    <col min="7647" max="7647" width="15.85546875" customWidth="1"/>
    <col min="7648" max="7648" width="15.140625" customWidth="1"/>
    <col min="7649" max="7650" width="14.85546875" customWidth="1"/>
    <col min="7651" max="7651" width="13.5703125" customWidth="1"/>
    <col min="7652" max="7652" width="15.28515625" customWidth="1"/>
    <col min="7653" max="7653" width="14.28515625" customWidth="1"/>
    <col min="7654" max="7654" width="0" hidden="1" customWidth="1"/>
    <col min="7655" max="7655" width="10.140625" customWidth="1"/>
    <col min="7656" max="7656" width="7.5703125" customWidth="1"/>
    <col min="7657" max="7657" width="7.140625" customWidth="1"/>
    <col min="7658" max="7677" width="11.42578125" customWidth="1"/>
    <col min="7897" max="7897" width="6.28515625" customWidth="1"/>
    <col min="7898" max="7898" width="32.28515625" customWidth="1"/>
    <col min="7899" max="7899" width="18" customWidth="1"/>
    <col min="7900" max="7900" width="22" customWidth="1"/>
    <col min="7901" max="7901" width="17" customWidth="1"/>
    <col min="7902" max="7902" width="15.28515625" customWidth="1"/>
    <col min="7903" max="7903" width="15.85546875" customWidth="1"/>
    <col min="7904" max="7904" width="15.140625" customWidth="1"/>
    <col min="7905" max="7906" width="14.85546875" customWidth="1"/>
    <col min="7907" max="7907" width="13.5703125" customWidth="1"/>
    <col min="7908" max="7908" width="15.28515625" customWidth="1"/>
    <col min="7909" max="7909" width="14.28515625" customWidth="1"/>
    <col min="7910" max="7910" width="0" hidden="1" customWidth="1"/>
    <col min="7911" max="7911" width="10.140625" customWidth="1"/>
    <col min="7912" max="7912" width="7.5703125" customWidth="1"/>
    <col min="7913" max="7913" width="7.140625" customWidth="1"/>
    <col min="7914" max="7933" width="11.42578125" customWidth="1"/>
    <col min="8153" max="8153" width="6.28515625" customWidth="1"/>
    <col min="8154" max="8154" width="32.28515625" customWidth="1"/>
    <col min="8155" max="8155" width="18" customWidth="1"/>
    <col min="8156" max="8156" width="22" customWidth="1"/>
    <col min="8157" max="8157" width="17" customWidth="1"/>
    <col min="8158" max="8158" width="15.28515625" customWidth="1"/>
    <col min="8159" max="8159" width="15.85546875" customWidth="1"/>
    <col min="8160" max="8160" width="15.140625" customWidth="1"/>
    <col min="8161" max="8162" width="14.85546875" customWidth="1"/>
    <col min="8163" max="8163" width="13.5703125" customWidth="1"/>
    <col min="8164" max="8164" width="15.28515625" customWidth="1"/>
    <col min="8165" max="8165" width="14.28515625" customWidth="1"/>
    <col min="8166" max="8166" width="0" hidden="1" customWidth="1"/>
    <col min="8167" max="8167" width="10.140625" customWidth="1"/>
    <col min="8168" max="8168" width="7.5703125" customWidth="1"/>
    <col min="8169" max="8169" width="7.140625" customWidth="1"/>
    <col min="8170" max="8189" width="11.42578125" customWidth="1"/>
    <col min="8409" max="8409" width="6.28515625" customWidth="1"/>
    <col min="8410" max="8410" width="32.28515625" customWidth="1"/>
    <col min="8411" max="8411" width="18" customWidth="1"/>
    <col min="8412" max="8412" width="22" customWidth="1"/>
    <col min="8413" max="8413" width="17" customWidth="1"/>
    <col min="8414" max="8414" width="15.28515625" customWidth="1"/>
    <col min="8415" max="8415" width="15.85546875" customWidth="1"/>
    <col min="8416" max="8416" width="15.140625" customWidth="1"/>
    <col min="8417" max="8418" width="14.85546875" customWidth="1"/>
    <col min="8419" max="8419" width="13.5703125" customWidth="1"/>
    <col min="8420" max="8420" width="15.28515625" customWidth="1"/>
    <col min="8421" max="8421" width="14.28515625" customWidth="1"/>
    <col min="8422" max="8422" width="0" hidden="1" customWidth="1"/>
    <col min="8423" max="8423" width="10.140625" customWidth="1"/>
    <col min="8424" max="8424" width="7.5703125" customWidth="1"/>
    <col min="8425" max="8425" width="7.140625" customWidth="1"/>
    <col min="8426" max="8445" width="11.42578125" customWidth="1"/>
    <col min="8665" max="8665" width="6.28515625" customWidth="1"/>
    <col min="8666" max="8666" width="32.28515625" customWidth="1"/>
    <col min="8667" max="8667" width="18" customWidth="1"/>
    <col min="8668" max="8668" width="22" customWidth="1"/>
    <col min="8669" max="8669" width="17" customWidth="1"/>
    <col min="8670" max="8670" width="15.28515625" customWidth="1"/>
    <col min="8671" max="8671" width="15.85546875" customWidth="1"/>
    <col min="8672" max="8672" width="15.140625" customWidth="1"/>
    <col min="8673" max="8674" width="14.85546875" customWidth="1"/>
    <col min="8675" max="8675" width="13.5703125" customWidth="1"/>
    <col min="8676" max="8676" width="15.28515625" customWidth="1"/>
    <col min="8677" max="8677" width="14.28515625" customWidth="1"/>
    <col min="8678" max="8678" width="0" hidden="1" customWidth="1"/>
    <col min="8679" max="8679" width="10.140625" customWidth="1"/>
    <col min="8680" max="8680" width="7.5703125" customWidth="1"/>
    <col min="8681" max="8681" width="7.140625" customWidth="1"/>
    <col min="8682" max="8701" width="11.42578125" customWidth="1"/>
    <col min="8921" max="8921" width="6.28515625" customWidth="1"/>
    <col min="8922" max="8922" width="32.28515625" customWidth="1"/>
    <col min="8923" max="8923" width="18" customWidth="1"/>
    <col min="8924" max="8924" width="22" customWidth="1"/>
    <col min="8925" max="8925" width="17" customWidth="1"/>
    <col min="8926" max="8926" width="15.28515625" customWidth="1"/>
    <col min="8927" max="8927" width="15.85546875" customWidth="1"/>
    <col min="8928" max="8928" width="15.140625" customWidth="1"/>
    <col min="8929" max="8930" width="14.85546875" customWidth="1"/>
    <col min="8931" max="8931" width="13.5703125" customWidth="1"/>
    <col min="8932" max="8932" width="15.28515625" customWidth="1"/>
    <col min="8933" max="8933" width="14.28515625" customWidth="1"/>
    <col min="8934" max="8934" width="0" hidden="1" customWidth="1"/>
    <col min="8935" max="8935" width="10.140625" customWidth="1"/>
    <col min="8936" max="8936" width="7.5703125" customWidth="1"/>
    <col min="8937" max="8937" width="7.140625" customWidth="1"/>
    <col min="8938" max="8957" width="11.42578125" customWidth="1"/>
    <col min="9177" max="9177" width="6.28515625" customWidth="1"/>
    <col min="9178" max="9178" width="32.28515625" customWidth="1"/>
    <col min="9179" max="9179" width="18" customWidth="1"/>
    <col min="9180" max="9180" width="22" customWidth="1"/>
    <col min="9181" max="9181" width="17" customWidth="1"/>
    <col min="9182" max="9182" width="15.28515625" customWidth="1"/>
    <col min="9183" max="9183" width="15.85546875" customWidth="1"/>
    <col min="9184" max="9184" width="15.140625" customWidth="1"/>
    <col min="9185" max="9186" width="14.85546875" customWidth="1"/>
    <col min="9187" max="9187" width="13.5703125" customWidth="1"/>
    <col min="9188" max="9188" width="15.28515625" customWidth="1"/>
    <col min="9189" max="9189" width="14.28515625" customWidth="1"/>
    <col min="9190" max="9190" width="0" hidden="1" customWidth="1"/>
    <col min="9191" max="9191" width="10.140625" customWidth="1"/>
    <col min="9192" max="9192" width="7.5703125" customWidth="1"/>
    <col min="9193" max="9193" width="7.140625" customWidth="1"/>
    <col min="9194" max="9213" width="11.42578125" customWidth="1"/>
    <col min="9433" max="9433" width="6.28515625" customWidth="1"/>
    <col min="9434" max="9434" width="32.28515625" customWidth="1"/>
    <col min="9435" max="9435" width="18" customWidth="1"/>
    <col min="9436" max="9436" width="22" customWidth="1"/>
    <col min="9437" max="9437" width="17" customWidth="1"/>
    <col min="9438" max="9438" width="15.28515625" customWidth="1"/>
    <col min="9439" max="9439" width="15.85546875" customWidth="1"/>
    <col min="9440" max="9440" width="15.140625" customWidth="1"/>
    <col min="9441" max="9442" width="14.85546875" customWidth="1"/>
    <col min="9443" max="9443" width="13.5703125" customWidth="1"/>
    <col min="9444" max="9444" width="15.28515625" customWidth="1"/>
    <col min="9445" max="9445" width="14.28515625" customWidth="1"/>
    <col min="9446" max="9446" width="0" hidden="1" customWidth="1"/>
    <col min="9447" max="9447" width="10.140625" customWidth="1"/>
    <col min="9448" max="9448" width="7.5703125" customWidth="1"/>
    <col min="9449" max="9449" width="7.140625" customWidth="1"/>
    <col min="9450" max="9469" width="11.42578125" customWidth="1"/>
    <col min="9689" max="9689" width="6.28515625" customWidth="1"/>
    <col min="9690" max="9690" width="32.28515625" customWidth="1"/>
    <col min="9691" max="9691" width="18" customWidth="1"/>
    <col min="9692" max="9692" width="22" customWidth="1"/>
    <col min="9693" max="9693" width="17" customWidth="1"/>
    <col min="9694" max="9694" width="15.28515625" customWidth="1"/>
    <col min="9695" max="9695" width="15.85546875" customWidth="1"/>
    <col min="9696" max="9696" width="15.140625" customWidth="1"/>
    <col min="9697" max="9698" width="14.85546875" customWidth="1"/>
    <col min="9699" max="9699" width="13.5703125" customWidth="1"/>
    <col min="9700" max="9700" width="15.28515625" customWidth="1"/>
    <col min="9701" max="9701" width="14.28515625" customWidth="1"/>
    <col min="9702" max="9702" width="0" hidden="1" customWidth="1"/>
    <col min="9703" max="9703" width="10.140625" customWidth="1"/>
    <col min="9704" max="9704" width="7.5703125" customWidth="1"/>
    <col min="9705" max="9705" width="7.140625" customWidth="1"/>
    <col min="9706" max="9725" width="11.42578125" customWidth="1"/>
    <col min="9945" max="9945" width="6.28515625" customWidth="1"/>
    <col min="9946" max="9946" width="32.28515625" customWidth="1"/>
    <col min="9947" max="9947" width="18" customWidth="1"/>
    <col min="9948" max="9948" width="22" customWidth="1"/>
    <col min="9949" max="9949" width="17" customWidth="1"/>
    <col min="9950" max="9950" width="15.28515625" customWidth="1"/>
    <col min="9951" max="9951" width="15.85546875" customWidth="1"/>
    <col min="9952" max="9952" width="15.140625" customWidth="1"/>
    <col min="9953" max="9954" width="14.85546875" customWidth="1"/>
    <col min="9955" max="9955" width="13.5703125" customWidth="1"/>
    <col min="9956" max="9956" width="15.28515625" customWidth="1"/>
    <col min="9957" max="9957" width="14.28515625" customWidth="1"/>
    <col min="9958" max="9958" width="0" hidden="1" customWidth="1"/>
    <col min="9959" max="9959" width="10.140625" customWidth="1"/>
    <col min="9960" max="9960" width="7.5703125" customWidth="1"/>
    <col min="9961" max="9961" width="7.140625" customWidth="1"/>
    <col min="9962" max="9981" width="11.42578125" customWidth="1"/>
    <col min="10201" max="10201" width="6.28515625" customWidth="1"/>
    <col min="10202" max="10202" width="32.28515625" customWidth="1"/>
    <col min="10203" max="10203" width="18" customWidth="1"/>
    <col min="10204" max="10204" width="22" customWidth="1"/>
    <col min="10205" max="10205" width="17" customWidth="1"/>
    <col min="10206" max="10206" width="15.28515625" customWidth="1"/>
    <col min="10207" max="10207" width="15.85546875" customWidth="1"/>
    <col min="10208" max="10208" width="15.140625" customWidth="1"/>
    <col min="10209" max="10210" width="14.85546875" customWidth="1"/>
    <col min="10211" max="10211" width="13.5703125" customWidth="1"/>
    <col min="10212" max="10212" width="15.28515625" customWidth="1"/>
    <col min="10213" max="10213" width="14.28515625" customWidth="1"/>
    <col min="10214" max="10214" width="0" hidden="1" customWidth="1"/>
    <col min="10215" max="10215" width="10.140625" customWidth="1"/>
    <col min="10216" max="10216" width="7.5703125" customWidth="1"/>
    <col min="10217" max="10217" width="7.140625" customWidth="1"/>
    <col min="10218" max="10237" width="11.42578125" customWidth="1"/>
    <col min="10457" max="10457" width="6.28515625" customWidth="1"/>
    <col min="10458" max="10458" width="32.28515625" customWidth="1"/>
    <col min="10459" max="10459" width="18" customWidth="1"/>
    <col min="10460" max="10460" width="22" customWidth="1"/>
    <col min="10461" max="10461" width="17" customWidth="1"/>
    <col min="10462" max="10462" width="15.28515625" customWidth="1"/>
    <col min="10463" max="10463" width="15.85546875" customWidth="1"/>
    <col min="10464" max="10464" width="15.140625" customWidth="1"/>
    <col min="10465" max="10466" width="14.85546875" customWidth="1"/>
    <col min="10467" max="10467" width="13.5703125" customWidth="1"/>
    <col min="10468" max="10468" width="15.28515625" customWidth="1"/>
    <col min="10469" max="10469" width="14.28515625" customWidth="1"/>
    <col min="10470" max="10470" width="0" hidden="1" customWidth="1"/>
    <col min="10471" max="10471" width="10.140625" customWidth="1"/>
    <col min="10472" max="10472" width="7.5703125" customWidth="1"/>
    <col min="10473" max="10473" width="7.140625" customWidth="1"/>
    <col min="10474" max="10493" width="11.42578125" customWidth="1"/>
    <col min="10713" max="10713" width="6.28515625" customWidth="1"/>
    <col min="10714" max="10714" width="32.28515625" customWidth="1"/>
    <col min="10715" max="10715" width="18" customWidth="1"/>
    <col min="10716" max="10716" width="22" customWidth="1"/>
    <col min="10717" max="10717" width="17" customWidth="1"/>
    <col min="10718" max="10718" width="15.28515625" customWidth="1"/>
    <col min="10719" max="10719" width="15.85546875" customWidth="1"/>
    <col min="10720" max="10720" width="15.140625" customWidth="1"/>
    <col min="10721" max="10722" width="14.85546875" customWidth="1"/>
    <col min="10723" max="10723" width="13.5703125" customWidth="1"/>
    <col min="10724" max="10724" width="15.28515625" customWidth="1"/>
    <col min="10725" max="10725" width="14.28515625" customWidth="1"/>
    <col min="10726" max="10726" width="0" hidden="1" customWidth="1"/>
    <col min="10727" max="10727" width="10.140625" customWidth="1"/>
    <col min="10728" max="10728" width="7.5703125" customWidth="1"/>
    <col min="10729" max="10729" width="7.140625" customWidth="1"/>
    <col min="10730" max="10749" width="11.42578125" customWidth="1"/>
    <col min="10969" max="10969" width="6.28515625" customWidth="1"/>
    <col min="10970" max="10970" width="32.28515625" customWidth="1"/>
    <col min="10971" max="10971" width="18" customWidth="1"/>
    <col min="10972" max="10972" width="22" customWidth="1"/>
    <col min="10973" max="10973" width="17" customWidth="1"/>
    <col min="10974" max="10974" width="15.28515625" customWidth="1"/>
    <col min="10975" max="10975" width="15.85546875" customWidth="1"/>
    <col min="10976" max="10976" width="15.140625" customWidth="1"/>
    <col min="10977" max="10978" width="14.85546875" customWidth="1"/>
    <col min="10979" max="10979" width="13.5703125" customWidth="1"/>
    <col min="10980" max="10980" width="15.28515625" customWidth="1"/>
    <col min="10981" max="10981" width="14.28515625" customWidth="1"/>
    <col min="10982" max="10982" width="0" hidden="1" customWidth="1"/>
    <col min="10983" max="10983" width="10.140625" customWidth="1"/>
    <col min="10984" max="10984" width="7.5703125" customWidth="1"/>
    <col min="10985" max="10985" width="7.140625" customWidth="1"/>
    <col min="10986" max="11005" width="11.42578125" customWidth="1"/>
    <col min="11225" max="11225" width="6.28515625" customWidth="1"/>
    <col min="11226" max="11226" width="32.28515625" customWidth="1"/>
    <col min="11227" max="11227" width="18" customWidth="1"/>
    <col min="11228" max="11228" width="22" customWidth="1"/>
    <col min="11229" max="11229" width="17" customWidth="1"/>
    <col min="11230" max="11230" width="15.28515625" customWidth="1"/>
    <col min="11231" max="11231" width="15.85546875" customWidth="1"/>
    <col min="11232" max="11232" width="15.140625" customWidth="1"/>
    <col min="11233" max="11234" width="14.85546875" customWidth="1"/>
    <col min="11235" max="11235" width="13.5703125" customWidth="1"/>
    <col min="11236" max="11236" width="15.28515625" customWidth="1"/>
    <col min="11237" max="11237" width="14.28515625" customWidth="1"/>
    <col min="11238" max="11238" width="0" hidden="1" customWidth="1"/>
    <col min="11239" max="11239" width="10.140625" customWidth="1"/>
    <col min="11240" max="11240" width="7.5703125" customWidth="1"/>
    <col min="11241" max="11241" width="7.140625" customWidth="1"/>
    <col min="11242" max="11261" width="11.42578125" customWidth="1"/>
    <col min="11481" max="11481" width="6.28515625" customWidth="1"/>
    <col min="11482" max="11482" width="32.28515625" customWidth="1"/>
    <col min="11483" max="11483" width="18" customWidth="1"/>
    <col min="11484" max="11484" width="22" customWidth="1"/>
    <col min="11485" max="11485" width="17" customWidth="1"/>
    <col min="11486" max="11486" width="15.28515625" customWidth="1"/>
    <col min="11487" max="11487" width="15.85546875" customWidth="1"/>
    <col min="11488" max="11488" width="15.140625" customWidth="1"/>
    <col min="11489" max="11490" width="14.85546875" customWidth="1"/>
    <col min="11491" max="11491" width="13.5703125" customWidth="1"/>
    <col min="11492" max="11492" width="15.28515625" customWidth="1"/>
    <col min="11493" max="11493" width="14.28515625" customWidth="1"/>
    <col min="11494" max="11494" width="0" hidden="1" customWidth="1"/>
    <col min="11495" max="11495" width="10.140625" customWidth="1"/>
    <col min="11496" max="11496" width="7.5703125" customWidth="1"/>
    <col min="11497" max="11497" width="7.140625" customWidth="1"/>
    <col min="11498" max="11517" width="11.42578125" customWidth="1"/>
    <col min="11737" max="11737" width="6.28515625" customWidth="1"/>
    <col min="11738" max="11738" width="32.28515625" customWidth="1"/>
    <col min="11739" max="11739" width="18" customWidth="1"/>
    <col min="11740" max="11740" width="22" customWidth="1"/>
    <col min="11741" max="11741" width="17" customWidth="1"/>
    <col min="11742" max="11742" width="15.28515625" customWidth="1"/>
    <col min="11743" max="11743" width="15.85546875" customWidth="1"/>
    <col min="11744" max="11744" width="15.140625" customWidth="1"/>
    <col min="11745" max="11746" width="14.85546875" customWidth="1"/>
    <col min="11747" max="11747" width="13.5703125" customWidth="1"/>
    <col min="11748" max="11748" width="15.28515625" customWidth="1"/>
    <col min="11749" max="11749" width="14.28515625" customWidth="1"/>
    <col min="11750" max="11750" width="0" hidden="1" customWidth="1"/>
    <col min="11751" max="11751" width="10.140625" customWidth="1"/>
    <col min="11752" max="11752" width="7.5703125" customWidth="1"/>
    <col min="11753" max="11753" width="7.140625" customWidth="1"/>
    <col min="11754" max="11773" width="11.42578125" customWidth="1"/>
    <col min="11993" max="11993" width="6.28515625" customWidth="1"/>
    <col min="11994" max="11994" width="32.28515625" customWidth="1"/>
    <col min="11995" max="11995" width="18" customWidth="1"/>
    <col min="11996" max="11996" width="22" customWidth="1"/>
    <col min="11997" max="11997" width="17" customWidth="1"/>
    <col min="11998" max="11998" width="15.28515625" customWidth="1"/>
    <col min="11999" max="11999" width="15.85546875" customWidth="1"/>
    <col min="12000" max="12000" width="15.140625" customWidth="1"/>
    <col min="12001" max="12002" width="14.85546875" customWidth="1"/>
    <col min="12003" max="12003" width="13.5703125" customWidth="1"/>
    <col min="12004" max="12004" width="15.28515625" customWidth="1"/>
    <col min="12005" max="12005" width="14.28515625" customWidth="1"/>
    <col min="12006" max="12006" width="0" hidden="1" customWidth="1"/>
    <col min="12007" max="12007" width="10.140625" customWidth="1"/>
    <col min="12008" max="12008" width="7.5703125" customWidth="1"/>
    <col min="12009" max="12009" width="7.140625" customWidth="1"/>
    <col min="12010" max="12029" width="11.42578125" customWidth="1"/>
    <col min="12249" max="12249" width="6.28515625" customWidth="1"/>
    <col min="12250" max="12250" width="32.28515625" customWidth="1"/>
    <col min="12251" max="12251" width="18" customWidth="1"/>
    <col min="12252" max="12252" width="22" customWidth="1"/>
    <col min="12253" max="12253" width="17" customWidth="1"/>
    <col min="12254" max="12254" width="15.28515625" customWidth="1"/>
    <col min="12255" max="12255" width="15.85546875" customWidth="1"/>
    <col min="12256" max="12256" width="15.140625" customWidth="1"/>
    <col min="12257" max="12258" width="14.85546875" customWidth="1"/>
    <col min="12259" max="12259" width="13.5703125" customWidth="1"/>
    <col min="12260" max="12260" width="15.28515625" customWidth="1"/>
    <col min="12261" max="12261" width="14.28515625" customWidth="1"/>
    <col min="12262" max="12262" width="0" hidden="1" customWidth="1"/>
    <col min="12263" max="12263" width="10.140625" customWidth="1"/>
    <col min="12264" max="12264" width="7.5703125" customWidth="1"/>
    <col min="12265" max="12265" width="7.140625" customWidth="1"/>
    <col min="12266" max="12285" width="11.42578125" customWidth="1"/>
    <col min="12505" max="12505" width="6.28515625" customWidth="1"/>
    <col min="12506" max="12506" width="32.28515625" customWidth="1"/>
    <col min="12507" max="12507" width="18" customWidth="1"/>
    <col min="12508" max="12508" width="22" customWidth="1"/>
    <col min="12509" max="12509" width="17" customWidth="1"/>
    <col min="12510" max="12510" width="15.28515625" customWidth="1"/>
    <col min="12511" max="12511" width="15.85546875" customWidth="1"/>
    <col min="12512" max="12512" width="15.140625" customWidth="1"/>
    <col min="12513" max="12514" width="14.85546875" customWidth="1"/>
    <col min="12515" max="12515" width="13.5703125" customWidth="1"/>
    <col min="12516" max="12516" width="15.28515625" customWidth="1"/>
    <col min="12517" max="12517" width="14.28515625" customWidth="1"/>
    <col min="12518" max="12518" width="0" hidden="1" customWidth="1"/>
    <col min="12519" max="12519" width="10.140625" customWidth="1"/>
    <col min="12520" max="12520" width="7.5703125" customWidth="1"/>
    <col min="12521" max="12521" width="7.140625" customWidth="1"/>
    <col min="12522" max="12541" width="11.42578125" customWidth="1"/>
    <col min="12761" max="12761" width="6.28515625" customWidth="1"/>
    <col min="12762" max="12762" width="32.28515625" customWidth="1"/>
    <col min="12763" max="12763" width="18" customWidth="1"/>
    <col min="12764" max="12764" width="22" customWidth="1"/>
    <col min="12765" max="12765" width="17" customWidth="1"/>
    <col min="12766" max="12766" width="15.28515625" customWidth="1"/>
    <col min="12767" max="12767" width="15.85546875" customWidth="1"/>
    <col min="12768" max="12768" width="15.140625" customWidth="1"/>
    <col min="12769" max="12770" width="14.85546875" customWidth="1"/>
    <col min="12771" max="12771" width="13.5703125" customWidth="1"/>
    <col min="12772" max="12772" width="15.28515625" customWidth="1"/>
    <col min="12773" max="12773" width="14.28515625" customWidth="1"/>
    <col min="12774" max="12774" width="0" hidden="1" customWidth="1"/>
    <col min="12775" max="12775" width="10.140625" customWidth="1"/>
    <col min="12776" max="12776" width="7.5703125" customWidth="1"/>
    <col min="12777" max="12777" width="7.140625" customWidth="1"/>
    <col min="12778" max="12797" width="11.42578125" customWidth="1"/>
    <col min="13017" max="13017" width="6.28515625" customWidth="1"/>
    <col min="13018" max="13018" width="32.28515625" customWidth="1"/>
    <col min="13019" max="13019" width="18" customWidth="1"/>
    <col min="13020" max="13020" width="22" customWidth="1"/>
    <col min="13021" max="13021" width="17" customWidth="1"/>
    <col min="13022" max="13022" width="15.28515625" customWidth="1"/>
    <col min="13023" max="13023" width="15.85546875" customWidth="1"/>
    <col min="13024" max="13024" width="15.140625" customWidth="1"/>
    <col min="13025" max="13026" width="14.85546875" customWidth="1"/>
    <col min="13027" max="13027" width="13.5703125" customWidth="1"/>
    <col min="13028" max="13028" width="15.28515625" customWidth="1"/>
    <col min="13029" max="13029" width="14.28515625" customWidth="1"/>
    <col min="13030" max="13030" width="0" hidden="1" customWidth="1"/>
    <col min="13031" max="13031" width="10.140625" customWidth="1"/>
    <col min="13032" max="13032" width="7.5703125" customWidth="1"/>
    <col min="13033" max="13033" width="7.140625" customWidth="1"/>
    <col min="13034" max="13053" width="11.42578125" customWidth="1"/>
    <col min="13273" max="13273" width="6.28515625" customWidth="1"/>
    <col min="13274" max="13274" width="32.28515625" customWidth="1"/>
    <col min="13275" max="13275" width="18" customWidth="1"/>
    <col min="13276" max="13276" width="22" customWidth="1"/>
    <col min="13277" max="13277" width="17" customWidth="1"/>
    <col min="13278" max="13278" width="15.28515625" customWidth="1"/>
    <col min="13279" max="13279" width="15.85546875" customWidth="1"/>
    <col min="13280" max="13280" width="15.140625" customWidth="1"/>
    <col min="13281" max="13282" width="14.85546875" customWidth="1"/>
    <col min="13283" max="13283" width="13.5703125" customWidth="1"/>
    <col min="13284" max="13284" width="15.28515625" customWidth="1"/>
    <col min="13285" max="13285" width="14.28515625" customWidth="1"/>
    <col min="13286" max="13286" width="0" hidden="1" customWidth="1"/>
    <col min="13287" max="13287" width="10.140625" customWidth="1"/>
    <col min="13288" max="13288" width="7.5703125" customWidth="1"/>
    <col min="13289" max="13289" width="7.140625" customWidth="1"/>
    <col min="13290" max="13309" width="11.42578125" customWidth="1"/>
    <col min="13529" max="13529" width="6.28515625" customWidth="1"/>
    <col min="13530" max="13530" width="32.28515625" customWidth="1"/>
    <col min="13531" max="13531" width="18" customWidth="1"/>
    <col min="13532" max="13532" width="22" customWidth="1"/>
    <col min="13533" max="13533" width="17" customWidth="1"/>
    <col min="13534" max="13534" width="15.28515625" customWidth="1"/>
    <col min="13535" max="13535" width="15.85546875" customWidth="1"/>
    <col min="13536" max="13536" width="15.140625" customWidth="1"/>
    <col min="13537" max="13538" width="14.85546875" customWidth="1"/>
    <col min="13539" max="13539" width="13.5703125" customWidth="1"/>
    <col min="13540" max="13540" width="15.28515625" customWidth="1"/>
    <col min="13541" max="13541" width="14.28515625" customWidth="1"/>
    <col min="13542" max="13542" width="0" hidden="1" customWidth="1"/>
    <col min="13543" max="13543" width="10.140625" customWidth="1"/>
    <col min="13544" max="13544" width="7.5703125" customWidth="1"/>
    <col min="13545" max="13545" width="7.140625" customWidth="1"/>
    <col min="13546" max="13565" width="11.42578125" customWidth="1"/>
    <col min="13785" max="13785" width="6.28515625" customWidth="1"/>
    <col min="13786" max="13786" width="32.28515625" customWidth="1"/>
    <col min="13787" max="13787" width="18" customWidth="1"/>
    <col min="13788" max="13788" width="22" customWidth="1"/>
    <col min="13789" max="13789" width="17" customWidth="1"/>
    <col min="13790" max="13790" width="15.28515625" customWidth="1"/>
    <col min="13791" max="13791" width="15.85546875" customWidth="1"/>
    <col min="13792" max="13792" width="15.140625" customWidth="1"/>
    <col min="13793" max="13794" width="14.85546875" customWidth="1"/>
    <col min="13795" max="13795" width="13.5703125" customWidth="1"/>
    <col min="13796" max="13796" width="15.28515625" customWidth="1"/>
    <col min="13797" max="13797" width="14.28515625" customWidth="1"/>
    <col min="13798" max="13798" width="0" hidden="1" customWidth="1"/>
    <col min="13799" max="13799" width="10.140625" customWidth="1"/>
    <col min="13800" max="13800" width="7.5703125" customWidth="1"/>
    <col min="13801" max="13801" width="7.140625" customWidth="1"/>
    <col min="13802" max="13821" width="11.42578125" customWidth="1"/>
    <col min="14041" max="14041" width="6.28515625" customWidth="1"/>
    <col min="14042" max="14042" width="32.28515625" customWidth="1"/>
    <col min="14043" max="14043" width="18" customWidth="1"/>
    <col min="14044" max="14044" width="22" customWidth="1"/>
    <col min="14045" max="14045" width="17" customWidth="1"/>
    <col min="14046" max="14046" width="15.28515625" customWidth="1"/>
    <col min="14047" max="14047" width="15.85546875" customWidth="1"/>
    <col min="14048" max="14048" width="15.140625" customWidth="1"/>
    <col min="14049" max="14050" width="14.85546875" customWidth="1"/>
    <col min="14051" max="14051" width="13.5703125" customWidth="1"/>
    <col min="14052" max="14052" width="15.28515625" customWidth="1"/>
    <col min="14053" max="14053" width="14.28515625" customWidth="1"/>
    <col min="14054" max="14054" width="0" hidden="1" customWidth="1"/>
    <col min="14055" max="14055" width="10.140625" customWidth="1"/>
    <col min="14056" max="14056" width="7.5703125" customWidth="1"/>
    <col min="14057" max="14057" width="7.140625" customWidth="1"/>
    <col min="14058" max="14077" width="11.42578125" customWidth="1"/>
    <col min="14297" max="14297" width="6.28515625" customWidth="1"/>
    <col min="14298" max="14298" width="32.28515625" customWidth="1"/>
    <col min="14299" max="14299" width="18" customWidth="1"/>
    <col min="14300" max="14300" width="22" customWidth="1"/>
    <col min="14301" max="14301" width="17" customWidth="1"/>
    <col min="14302" max="14302" width="15.28515625" customWidth="1"/>
    <col min="14303" max="14303" width="15.85546875" customWidth="1"/>
    <col min="14304" max="14304" width="15.140625" customWidth="1"/>
    <col min="14305" max="14306" width="14.85546875" customWidth="1"/>
    <col min="14307" max="14307" width="13.5703125" customWidth="1"/>
    <col min="14308" max="14308" width="15.28515625" customWidth="1"/>
    <col min="14309" max="14309" width="14.28515625" customWidth="1"/>
    <col min="14310" max="14310" width="0" hidden="1" customWidth="1"/>
    <col min="14311" max="14311" width="10.140625" customWidth="1"/>
    <col min="14312" max="14312" width="7.5703125" customWidth="1"/>
    <col min="14313" max="14313" width="7.140625" customWidth="1"/>
    <col min="14314" max="14333" width="11.42578125" customWidth="1"/>
    <col min="14553" max="14553" width="6.28515625" customWidth="1"/>
    <col min="14554" max="14554" width="32.28515625" customWidth="1"/>
    <col min="14555" max="14555" width="18" customWidth="1"/>
    <col min="14556" max="14556" width="22" customWidth="1"/>
    <col min="14557" max="14557" width="17" customWidth="1"/>
    <col min="14558" max="14558" width="15.28515625" customWidth="1"/>
    <col min="14559" max="14559" width="15.85546875" customWidth="1"/>
    <col min="14560" max="14560" width="15.140625" customWidth="1"/>
    <col min="14561" max="14562" width="14.85546875" customWidth="1"/>
    <col min="14563" max="14563" width="13.5703125" customWidth="1"/>
    <col min="14564" max="14564" width="15.28515625" customWidth="1"/>
    <col min="14565" max="14565" width="14.28515625" customWidth="1"/>
    <col min="14566" max="14566" width="0" hidden="1" customWidth="1"/>
    <col min="14567" max="14567" width="10.140625" customWidth="1"/>
    <col min="14568" max="14568" width="7.5703125" customWidth="1"/>
    <col min="14569" max="14569" width="7.140625" customWidth="1"/>
    <col min="14570" max="14589" width="11.42578125" customWidth="1"/>
    <col min="14809" max="14809" width="6.28515625" customWidth="1"/>
    <col min="14810" max="14810" width="32.28515625" customWidth="1"/>
    <col min="14811" max="14811" width="18" customWidth="1"/>
    <col min="14812" max="14812" width="22" customWidth="1"/>
    <col min="14813" max="14813" width="17" customWidth="1"/>
    <col min="14814" max="14814" width="15.28515625" customWidth="1"/>
    <col min="14815" max="14815" width="15.85546875" customWidth="1"/>
    <col min="14816" max="14816" width="15.140625" customWidth="1"/>
    <col min="14817" max="14818" width="14.85546875" customWidth="1"/>
    <col min="14819" max="14819" width="13.5703125" customWidth="1"/>
    <col min="14820" max="14820" width="15.28515625" customWidth="1"/>
    <col min="14821" max="14821" width="14.28515625" customWidth="1"/>
    <col min="14822" max="14822" width="0" hidden="1" customWidth="1"/>
    <col min="14823" max="14823" width="10.140625" customWidth="1"/>
    <col min="14824" max="14824" width="7.5703125" customWidth="1"/>
    <col min="14825" max="14825" width="7.140625" customWidth="1"/>
    <col min="14826" max="14845" width="11.42578125" customWidth="1"/>
    <col min="15065" max="15065" width="6.28515625" customWidth="1"/>
    <col min="15066" max="15066" width="32.28515625" customWidth="1"/>
    <col min="15067" max="15067" width="18" customWidth="1"/>
    <col min="15068" max="15068" width="22" customWidth="1"/>
    <col min="15069" max="15069" width="17" customWidth="1"/>
    <col min="15070" max="15070" width="15.28515625" customWidth="1"/>
    <col min="15071" max="15071" width="15.85546875" customWidth="1"/>
    <col min="15072" max="15072" width="15.140625" customWidth="1"/>
    <col min="15073" max="15074" width="14.85546875" customWidth="1"/>
    <col min="15075" max="15075" width="13.5703125" customWidth="1"/>
    <col min="15076" max="15076" width="15.28515625" customWidth="1"/>
    <col min="15077" max="15077" width="14.28515625" customWidth="1"/>
    <col min="15078" max="15078" width="0" hidden="1" customWidth="1"/>
    <col min="15079" max="15079" width="10.140625" customWidth="1"/>
    <col min="15080" max="15080" width="7.5703125" customWidth="1"/>
    <col min="15081" max="15081" width="7.140625" customWidth="1"/>
    <col min="15082" max="15101" width="11.42578125" customWidth="1"/>
    <col min="15321" max="15321" width="6.28515625" customWidth="1"/>
    <col min="15322" max="15322" width="32.28515625" customWidth="1"/>
    <col min="15323" max="15323" width="18" customWidth="1"/>
    <col min="15324" max="15324" width="22" customWidth="1"/>
    <col min="15325" max="15325" width="17" customWidth="1"/>
    <col min="15326" max="15326" width="15.28515625" customWidth="1"/>
    <col min="15327" max="15327" width="15.85546875" customWidth="1"/>
    <col min="15328" max="15328" width="15.140625" customWidth="1"/>
    <col min="15329" max="15330" width="14.85546875" customWidth="1"/>
    <col min="15331" max="15331" width="13.5703125" customWidth="1"/>
    <col min="15332" max="15332" width="15.28515625" customWidth="1"/>
    <col min="15333" max="15333" width="14.28515625" customWidth="1"/>
    <col min="15334" max="15334" width="0" hidden="1" customWidth="1"/>
    <col min="15335" max="15335" width="10.140625" customWidth="1"/>
    <col min="15336" max="15336" width="7.5703125" customWidth="1"/>
    <col min="15337" max="15337" width="7.140625" customWidth="1"/>
    <col min="15338" max="15357" width="11.42578125" customWidth="1"/>
    <col min="15577" max="15577" width="6.28515625" customWidth="1"/>
    <col min="15578" max="15578" width="32.28515625" customWidth="1"/>
    <col min="15579" max="15579" width="18" customWidth="1"/>
    <col min="15580" max="15580" width="22" customWidth="1"/>
    <col min="15581" max="15581" width="17" customWidth="1"/>
    <col min="15582" max="15582" width="15.28515625" customWidth="1"/>
    <col min="15583" max="15583" width="15.85546875" customWidth="1"/>
    <col min="15584" max="15584" width="15.140625" customWidth="1"/>
    <col min="15585" max="15586" width="14.85546875" customWidth="1"/>
    <col min="15587" max="15587" width="13.5703125" customWidth="1"/>
    <col min="15588" max="15588" width="15.28515625" customWidth="1"/>
    <col min="15589" max="15589" width="14.28515625" customWidth="1"/>
    <col min="15590" max="15590" width="0" hidden="1" customWidth="1"/>
    <col min="15591" max="15591" width="10.140625" customWidth="1"/>
    <col min="15592" max="15592" width="7.5703125" customWidth="1"/>
    <col min="15593" max="15593" width="7.140625" customWidth="1"/>
    <col min="15594" max="15613" width="11.42578125" customWidth="1"/>
    <col min="15833" max="15833" width="6.28515625" customWidth="1"/>
    <col min="15834" max="15834" width="32.28515625" customWidth="1"/>
    <col min="15835" max="15835" width="18" customWidth="1"/>
    <col min="15836" max="15836" width="22" customWidth="1"/>
    <col min="15837" max="15837" width="17" customWidth="1"/>
    <col min="15838" max="15838" width="15.28515625" customWidth="1"/>
    <col min="15839" max="15839" width="15.85546875" customWidth="1"/>
    <col min="15840" max="15840" width="15.140625" customWidth="1"/>
    <col min="15841" max="15842" width="14.85546875" customWidth="1"/>
    <col min="15843" max="15843" width="13.5703125" customWidth="1"/>
    <col min="15844" max="15844" width="15.28515625" customWidth="1"/>
    <col min="15845" max="15845" width="14.28515625" customWidth="1"/>
    <col min="15846" max="15846" width="0" hidden="1" customWidth="1"/>
    <col min="15847" max="15847" width="10.140625" customWidth="1"/>
    <col min="15848" max="15848" width="7.5703125" customWidth="1"/>
    <col min="15849" max="15849" width="7.140625" customWidth="1"/>
    <col min="15850" max="15869" width="11.42578125" customWidth="1"/>
    <col min="16089" max="16089" width="6.28515625" customWidth="1"/>
    <col min="16090" max="16090" width="32.28515625" customWidth="1"/>
    <col min="16091" max="16091" width="18" customWidth="1"/>
    <col min="16092" max="16092" width="22" customWidth="1"/>
    <col min="16093" max="16093" width="17" customWidth="1"/>
    <col min="16094" max="16094" width="15.28515625" customWidth="1"/>
    <col min="16095" max="16095" width="15.85546875" customWidth="1"/>
    <col min="16096" max="16096" width="15.140625" customWidth="1"/>
    <col min="16097" max="16098" width="14.85546875" customWidth="1"/>
    <col min="16099" max="16099" width="13.5703125" customWidth="1"/>
    <col min="16100" max="16100" width="15.28515625" customWidth="1"/>
    <col min="16101" max="16101" width="14.28515625" customWidth="1"/>
    <col min="16102" max="16102" width="0" hidden="1" customWidth="1"/>
    <col min="16103" max="16103" width="10.140625" customWidth="1"/>
    <col min="16104" max="16104" width="7.5703125" customWidth="1"/>
    <col min="16105" max="16105" width="7.140625" customWidth="1"/>
    <col min="16106" max="16125" width="11.4257812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s="17" customFormat="1" ht="25.5" customHeight="1" x14ac:dyDescent="0.25">
      <c r="A2" s="18">
        <v>1</v>
      </c>
      <c r="B2" s="36" t="s">
        <v>168</v>
      </c>
      <c r="C2" s="31" t="s">
        <v>55</v>
      </c>
      <c r="D2" s="32" t="s">
        <v>58</v>
      </c>
      <c r="E2" s="32" t="s">
        <v>75</v>
      </c>
      <c r="F2" s="37">
        <v>3500</v>
      </c>
      <c r="G2" s="34">
        <f t="shared" ref="G2:G33" si="0">F2*12</f>
        <v>42000</v>
      </c>
      <c r="H2" s="34">
        <f t="shared" ref="H2:H7" si="1">(F2/12)</f>
        <v>291.66666666666669</v>
      </c>
      <c r="I2" s="34">
        <f>(470/360)*30</f>
        <v>39.166666666666664</v>
      </c>
      <c r="J2" s="34">
        <v>0</v>
      </c>
      <c r="K2" s="34">
        <v>0</v>
      </c>
      <c r="L2" s="67">
        <f>(SUM(H2:K2)/12)*2</f>
        <v>55.138888888888893</v>
      </c>
    </row>
    <row r="3" spans="1:12" s="17" customFormat="1" ht="25.5" customHeight="1" x14ac:dyDescent="0.25">
      <c r="A3" s="18">
        <v>2</v>
      </c>
      <c r="B3" s="36" t="s">
        <v>89</v>
      </c>
      <c r="C3" s="31" t="s">
        <v>55</v>
      </c>
      <c r="D3" s="32" t="s">
        <v>58</v>
      </c>
      <c r="E3" s="32" t="s">
        <v>75</v>
      </c>
      <c r="F3" s="37">
        <v>1750</v>
      </c>
      <c r="G3" s="34">
        <f t="shared" si="0"/>
        <v>21000</v>
      </c>
      <c r="H3" s="34">
        <f t="shared" si="1"/>
        <v>145.83333333333334</v>
      </c>
      <c r="I3" s="34">
        <f t="shared" ref="I3:I62" si="2">(470/360)*30</f>
        <v>39.166666666666664</v>
      </c>
      <c r="J3" s="34">
        <v>0</v>
      </c>
      <c r="K3" s="34">
        <v>350</v>
      </c>
      <c r="L3" s="67">
        <f t="shared" ref="L3:L69" si="3">(SUM(H3:K3)/12)*2</f>
        <v>89.166666666666671</v>
      </c>
    </row>
    <row r="4" spans="1:12" s="17" customFormat="1" ht="25.5" customHeight="1" x14ac:dyDescent="0.25">
      <c r="A4" s="18">
        <v>3</v>
      </c>
      <c r="B4" s="36" t="s">
        <v>89</v>
      </c>
      <c r="C4" s="31" t="s">
        <v>55</v>
      </c>
      <c r="D4" s="32" t="s">
        <v>58</v>
      </c>
      <c r="E4" s="32" t="s">
        <v>75</v>
      </c>
      <c r="F4" s="37">
        <v>1750</v>
      </c>
      <c r="G4" s="34">
        <f t="shared" si="0"/>
        <v>21000</v>
      </c>
      <c r="H4" s="34">
        <f t="shared" si="1"/>
        <v>145.83333333333334</v>
      </c>
      <c r="I4" s="34">
        <f t="shared" si="2"/>
        <v>39.166666666666664</v>
      </c>
      <c r="J4" s="34">
        <v>0</v>
      </c>
      <c r="K4" s="34">
        <v>0</v>
      </c>
      <c r="L4" s="67">
        <f t="shared" si="3"/>
        <v>30.833333333333332</v>
      </c>
    </row>
    <row r="5" spans="1:12" s="17" customFormat="1" ht="25.5" customHeight="1" x14ac:dyDescent="0.25">
      <c r="A5" s="18">
        <v>4</v>
      </c>
      <c r="B5" s="36" t="s">
        <v>89</v>
      </c>
      <c r="C5" s="31" t="s">
        <v>55</v>
      </c>
      <c r="D5" s="32" t="s">
        <v>58</v>
      </c>
      <c r="E5" s="32" t="s">
        <v>75</v>
      </c>
      <c r="F5" s="37">
        <v>1750</v>
      </c>
      <c r="G5" s="34">
        <f t="shared" si="0"/>
        <v>21000</v>
      </c>
      <c r="H5" s="34">
        <f t="shared" si="1"/>
        <v>145.83333333333334</v>
      </c>
      <c r="I5" s="34">
        <f t="shared" si="2"/>
        <v>39.166666666666664</v>
      </c>
      <c r="J5" s="34">
        <v>0</v>
      </c>
      <c r="K5" s="34">
        <v>0</v>
      </c>
      <c r="L5" s="67">
        <f t="shared" si="3"/>
        <v>30.833333333333332</v>
      </c>
    </row>
    <row r="6" spans="1:12" s="17" customFormat="1" ht="25.5" customHeight="1" x14ac:dyDescent="0.25">
      <c r="A6" s="18">
        <v>5</v>
      </c>
      <c r="B6" s="36" t="s">
        <v>119</v>
      </c>
      <c r="C6" s="31" t="s">
        <v>55</v>
      </c>
      <c r="D6" s="32" t="s">
        <v>58</v>
      </c>
      <c r="E6" s="32" t="s">
        <v>75</v>
      </c>
      <c r="F6" s="37">
        <v>1750</v>
      </c>
      <c r="G6" s="34">
        <f t="shared" si="0"/>
        <v>21000</v>
      </c>
      <c r="H6" s="34">
        <f t="shared" si="1"/>
        <v>145.83333333333334</v>
      </c>
      <c r="I6" s="34">
        <f t="shared" si="2"/>
        <v>39.166666666666664</v>
      </c>
      <c r="J6" s="34">
        <v>0</v>
      </c>
      <c r="K6" s="34">
        <v>0</v>
      </c>
      <c r="L6" s="67">
        <f t="shared" si="3"/>
        <v>30.833333333333332</v>
      </c>
    </row>
    <row r="7" spans="1:12" s="17" customFormat="1" ht="25.5" customHeight="1" x14ac:dyDescent="0.25">
      <c r="A7" s="18">
        <v>6</v>
      </c>
      <c r="B7" s="36" t="s">
        <v>169</v>
      </c>
      <c r="C7" s="31" t="s">
        <v>55</v>
      </c>
      <c r="D7" s="32" t="s">
        <v>58</v>
      </c>
      <c r="E7" s="32" t="s">
        <v>68</v>
      </c>
      <c r="F7" s="37">
        <v>1230</v>
      </c>
      <c r="G7" s="34">
        <f t="shared" si="0"/>
        <v>14760</v>
      </c>
      <c r="H7" s="34">
        <f t="shared" si="1"/>
        <v>102.5</v>
      </c>
      <c r="I7" s="34">
        <f>(470/360)*18</f>
        <v>23.5</v>
      </c>
      <c r="J7" s="34">
        <v>0</v>
      </c>
      <c r="K7" s="34">
        <v>65</v>
      </c>
      <c r="L7" s="67">
        <f t="shared" si="3"/>
        <v>31.833333333333332</v>
      </c>
    </row>
    <row r="8" spans="1:12" s="17" customFormat="1" ht="25.5" customHeight="1" x14ac:dyDescent="0.25">
      <c r="A8" s="18">
        <v>7</v>
      </c>
      <c r="B8" s="36" t="s">
        <v>92</v>
      </c>
      <c r="C8" s="31" t="s">
        <v>55</v>
      </c>
      <c r="D8" s="32" t="s">
        <v>58</v>
      </c>
      <c r="E8" s="32" t="s">
        <v>93</v>
      </c>
      <c r="F8" s="39">
        <v>733</v>
      </c>
      <c r="G8" s="34">
        <f t="shared" si="0"/>
        <v>8796</v>
      </c>
      <c r="H8" s="34">
        <f>((F8+K8)/12)</f>
        <v>61.083333333333336</v>
      </c>
      <c r="I8" s="34">
        <f t="shared" si="2"/>
        <v>39.166666666666664</v>
      </c>
      <c r="J8" s="34">
        <v>0</v>
      </c>
      <c r="K8" s="34">
        <v>0</v>
      </c>
      <c r="L8" s="67">
        <f t="shared" si="3"/>
        <v>16.708333333333332</v>
      </c>
    </row>
    <row r="9" spans="1:12" s="17" customFormat="1" ht="25.5" customHeight="1" x14ac:dyDescent="0.25">
      <c r="A9" s="18">
        <v>8</v>
      </c>
      <c r="B9" s="40" t="s">
        <v>197</v>
      </c>
      <c r="C9" s="31" t="s">
        <v>55</v>
      </c>
      <c r="D9" s="32" t="s">
        <v>58</v>
      </c>
      <c r="E9" s="32" t="s">
        <v>72</v>
      </c>
      <c r="F9" s="33">
        <v>1200</v>
      </c>
      <c r="G9" s="34">
        <f t="shared" si="0"/>
        <v>14400</v>
      </c>
      <c r="H9" s="34">
        <f t="shared" ref="H9:H14" si="4">(F9/12)</f>
        <v>100</v>
      </c>
      <c r="I9" s="34">
        <f t="shared" si="2"/>
        <v>39.166666666666664</v>
      </c>
      <c r="J9" s="34">
        <v>0</v>
      </c>
      <c r="K9" s="34">
        <v>0</v>
      </c>
      <c r="L9" s="67">
        <f t="shared" si="3"/>
        <v>23.194444444444443</v>
      </c>
    </row>
    <row r="10" spans="1:12" s="17" customFormat="1" ht="25.5" customHeight="1" x14ac:dyDescent="0.25">
      <c r="A10" s="18">
        <v>9</v>
      </c>
      <c r="B10" s="36" t="s">
        <v>97</v>
      </c>
      <c r="C10" s="31" t="s">
        <v>55</v>
      </c>
      <c r="D10" s="32" t="s">
        <v>58</v>
      </c>
      <c r="E10" s="32" t="s">
        <v>68</v>
      </c>
      <c r="F10" s="49">
        <v>2050</v>
      </c>
      <c r="G10" s="34">
        <f t="shared" si="0"/>
        <v>24600</v>
      </c>
      <c r="H10" s="34">
        <f t="shared" si="4"/>
        <v>170.83333333333334</v>
      </c>
      <c r="I10" s="34">
        <f t="shared" si="2"/>
        <v>39.166666666666664</v>
      </c>
      <c r="J10" s="34">
        <v>0</v>
      </c>
      <c r="K10" s="34">
        <v>30.33</v>
      </c>
      <c r="L10" s="67">
        <f t="shared" si="3"/>
        <v>40.055</v>
      </c>
    </row>
    <row r="11" spans="1:12" s="17" customFormat="1" ht="25.5" customHeight="1" x14ac:dyDescent="0.25">
      <c r="A11" s="18">
        <v>10</v>
      </c>
      <c r="B11" s="36" t="s">
        <v>94</v>
      </c>
      <c r="C11" s="31" t="s">
        <v>83</v>
      </c>
      <c r="D11" s="32" t="s">
        <v>58</v>
      </c>
      <c r="E11" s="32" t="s">
        <v>65</v>
      </c>
      <c r="F11" s="35">
        <v>470</v>
      </c>
      <c r="G11" s="34">
        <f t="shared" si="0"/>
        <v>5640</v>
      </c>
      <c r="H11" s="34">
        <f t="shared" si="4"/>
        <v>39.166666666666664</v>
      </c>
      <c r="I11" s="34">
        <f t="shared" si="2"/>
        <v>39.166666666666664</v>
      </c>
      <c r="J11" s="34">
        <v>0</v>
      </c>
      <c r="K11" s="34">
        <v>0</v>
      </c>
      <c r="L11" s="67">
        <f t="shared" si="3"/>
        <v>13.055555555555555</v>
      </c>
    </row>
    <row r="12" spans="1:12" s="17" customFormat="1" ht="25.5" customHeight="1" x14ac:dyDescent="0.25">
      <c r="A12" s="18">
        <v>11</v>
      </c>
      <c r="B12" s="36" t="s">
        <v>119</v>
      </c>
      <c r="C12" s="31" t="s">
        <v>188</v>
      </c>
      <c r="D12" s="32" t="s">
        <v>58</v>
      </c>
      <c r="E12" s="32" t="s">
        <v>75</v>
      </c>
      <c r="F12" s="35">
        <v>1750</v>
      </c>
      <c r="G12" s="34">
        <f t="shared" si="0"/>
        <v>21000</v>
      </c>
      <c r="H12" s="34">
        <f t="shared" si="4"/>
        <v>145.83333333333334</v>
      </c>
      <c r="I12" s="34">
        <f t="shared" si="2"/>
        <v>39.166666666666664</v>
      </c>
      <c r="J12" s="34">
        <v>0</v>
      </c>
      <c r="K12" s="34">
        <v>0</v>
      </c>
      <c r="L12" s="67">
        <f t="shared" si="3"/>
        <v>30.833333333333332</v>
      </c>
    </row>
    <row r="13" spans="1:12" s="17" customFormat="1" ht="25.5" customHeight="1" x14ac:dyDescent="0.25">
      <c r="A13" s="18">
        <v>12</v>
      </c>
      <c r="B13" s="66" t="s">
        <v>134</v>
      </c>
      <c r="C13" s="31" t="s">
        <v>55</v>
      </c>
      <c r="D13" s="32" t="s">
        <v>58</v>
      </c>
      <c r="E13" s="32" t="s">
        <v>59</v>
      </c>
      <c r="F13" s="33">
        <v>901</v>
      </c>
      <c r="G13" s="34">
        <f t="shared" si="0"/>
        <v>10812</v>
      </c>
      <c r="H13" s="34">
        <f t="shared" si="4"/>
        <v>75.083333333333329</v>
      </c>
      <c r="I13" s="34">
        <f t="shared" si="2"/>
        <v>39.166666666666664</v>
      </c>
      <c r="J13" s="34">
        <v>0</v>
      </c>
      <c r="K13" s="34">
        <v>548.16999999999996</v>
      </c>
      <c r="L13" s="67">
        <f t="shared" si="3"/>
        <v>110.40333333333332</v>
      </c>
    </row>
    <row r="14" spans="1:12" s="17" customFormat="1" ht="25.5" customHeight="1" x14ac:dyDescent="0.25">
      <c r="A14" s="18">
        <v>13</v>
      </c>
      <c r="B14" s="29" t="s">
        <v>189</v>
      </c>
      <c r="C14" s="31" t="s">
        <v>55</v>
      </c>
      <c r="D14" s="32" t="s">
        <v>58</v>
      </c>
      <c r="E14" s="32" t="s">
        <v>68</v>
      </c>
      <c r="F14" s="33">
        <v>2050</v>
      </c>
      <c r="G14" s="34">
        <f t="shared" si="0"/>
        <v>24600</v>
      </c>
      <c r="H14" s="34">
        <f t="shared" si="4"/>
        <v>170.83333333333334</v>
      </c>
      <c r="I14" s="34">
        <f t="shared" si="2"/>
        <v>39.166666666666664</v>
      </c>
      <c r="J14" s="34">
        <v>0</v>
      </c>
      <c r="K14" s="34">
        <v>0</v>
      </c>
      <c r="L14" s="67">
        <f t="shared" si="3"/>
        <v>35</v>
      </c>
    </row>
    <row r="15" spans="1:12" s="17" customFormat="1" ht="25.5" customHeight="1" x14ac:dyDescent="0.25">
      <c r="A15" s="18">
        <v>14</v>
      </c>
      <c r="B15" s="68" t="s">
        <v>180</v>
      </c>
      <c r="C15" s="31" t="s">
        <v>55</v>
      </c>
      <c r="D15" s="32" t="s">
        <v>58</v>
      </c>
      <c r="E15" s="32" t="s">
        <v>198</v>
      </c>
      <c r="F15" s="44">
        <v>986</v>
      </c>
      <c r="G15" s="34">
        <f t="shared" si="0"/>
        <v>11832</v>
      </c>
      <c r="H15" s="34">
        <f>((F15+K15)/12)</f>
        <v>101</v>
      </c>
      <c r="I15" s="34">
        <f t="shared" si="2"/>
        <v>39.166666666666664</v>
      </c>
      <c r="J15" s="34">
        <v>0</v>
      </c>
      <c r="K15" s="34">
        <v>226</v>
      </c>
      <c r="L15" s="67">
        <f t="shared" si="3"/>
        <v>61.027777777777771</v>
      </c>
    </row>
    <row r="16" spans="1:12" s="17" customFormat="1" ht="25.5" customHeight="1" x14ac:dyDescent="0.25">
      <c r="A16" s="18">
        <v>15</v>
      </c>
      <c r="B16" s="68" t="s">
        <v>181</v>
      </c>
      <c r="C16" s="31" t="s">
        <v>55</v>
      </c>
      <c r="D16" s="32" t="s">
        <v>58</v>
      </c>
      <c r="E16" s="32" t="s">
        <v>198</v>
      </c>
      <c r="F16" s="44">
        <v>986</v>
      </c>
      <c r="G16" s="34">
        <f t="shared" si="0"/>
        <v>11832</v>
      </c>
      <c r="H16" s="34">
        <f>((F16+K16)/12)</f>
        <v>83.422499999999999</v>
      </c>
      <c r="I16" s="34">
        <f t="shared" si="2"/>
        <v>39.166666666666664</v>
      </c>
      <c r="J16" s="34">
        <v>0</v>
      </c>
      <c r="K16" s="34">
        <v>15.07</v>
      </c>
      <c r="L16" s="67">
        <f t="shared" si="3"/>
        <v>22.943194444444444</v>
      </c>
    </row>
    <row r="17" spans="1:12" s="17" customFormat="1" ht="25.5" customHeight="1" x14ac:dyDescent="0.25">
      <c r="A17" s="18">
        <v>16</v>
      </c>
      <c r="B17" s="36" t="s">
        <v>182</v>
      </c>
      <c r="C17" s="31" t="s">
        <v>55</v>
      </c>
      <c r="D17" s="32" t="s">
        <v>58</v>
      </c>
      <c r="E17" s="32" t="s">
        <v>198</v>
      </c>
      <c r="F17" s="35">
        <v>986</v>
      </c>
      <c r="G17" s="34">
        <f t="shared" si="0"/>
        <v>11832</v>
      </c>
      <c r="H17" s="34">
        <f>(F17/12)</f>
        <v>82.166666666666671</v>
      </c>
      <c r="I17" s="34">
        <f t="shared" si="2"/>
        <v>39.166666666666664</v>
      </c>
      <c r="J17" s="34">
        <v>0</v>
      </c>
      <c r="K17" s="34">
        <v>0</v>
      </c>
      <c r="L17" s="67">
        <f t="shared" si="3"/>
        <v>20.222222222222225</v>
      </c>
    </row>
    <row r="18" spans="1:12" s="17" customFormat="1" ht="25.5" customHeight="1" x14ac:dyDescent="0.25">
      <c r="A18" s="18">
        <v>17</v>
      </c>
      <c r="B18" s="36" t="s">
        <v>177</v>
      </c>
      <c r="C18" s="31" t="s">
        <v>55</v>
      </c>
      <c r="D18" s="32" t="s">
        <v>58</v>
      </c>
      <c r="E18" s="32" t="s">
        <v>110</v>
      </c>
      <c r="F18" s="44">
        <v>817</v>
      </c>
      <c r="G18" s="34">
        <f t="shared" si="0"/>
        <v>9804</v>
      </c>
      <c r="H18" s="34">
        <f>((F18+K18)/12)</f>
        <v>68.083333333333329</v>
      </c>
      <c r="I18" s="34">
        <f t="shared" si="2"/>
        <v>39.166666666666664</v>
      </c>
      <c r="J18" s="34">
        <v>0</v>
      </c>
      <c r="K18" s="34">
        <v>0</v>
      </c>
      <c r="L18" s="67">
        <f t="shared" si="3"/>
        <v>17.875</v>
      </c>
    </row>
    <row r="19" spans="1:12" s="17" customFormat="1" ht="25.5" customHeight="1" x14ac:dyDescent="0.25">
      <c r="A19" s="18">
        <v>18</v>
      </c>
      <c r="B19" s="68" t="s">
        <v>183</v>
      </c>
      <c r="C19" s="31" t="s">
        <v>55</v>
      </c>
      <c r="D19" s="32" t="s">
        <v>58</v>
      </c>
      <c r="E19" s="32" t="s">
        <v>198</v>
      </c>
      <c r="F19" s="44">
        <v>986</v>
      </c>
      <c r="G19" s="34">
        <f t="shared" si="0"/>
        <v>11832</v>
      </c>
      <c r="H19" s="34">
        <f>((F19+K19)/12)</f>
        <v>139.16666666666666</v>
      </c>
      <c r="I19" s="34">
        <f t="shared" si="2"/>
        <v>39.166666666666664</v>
      </c>
      <c r="J19" s="34">
        <v>0</v>
      </c>
      <c r="K19" s="34">
        <v>684</v>
      </c>
      <c r="L19" s="67">
        <f t="shared" si="3"/>
        <v>143.7222222222222</v>
      </c>
    </row>
    <row r="20" spans="1:12" s="17" customFormat="1" ht="25.5" customHeight="1" x14ac:dyDescent="0.25">
      <c r="A20" s="18">
        <v>19</v>
      </c>
      <c r="B20" s="36" t="s">
        <v>178</v>
      </c>
      <c r="C20" s="31" t="s">
        <v>55</v>
      </c>
      <c r="D20" s="32" t="s">
        <v>58</v>
      </c>
      <c r="E20" s="32" t="s">
        <v>110</v>
      </c>
      <c r="F20" s="35">
        <v>831.25</v>
      </c>
      <c r="G20" s="34">
        <f t="shared" si="0"/>
        <v>9975</v>
      </c>
      <c r="H20" s="34">
        <f>(F20/12)</f>
        <v>69.270833333333329</v>
      </c>
      <c r="I20" s="34">
        <f t="shared" si="2"/>
        <v>39.166666666666664</v>
      </c>
      <c r="J20" s="34">
        <v>0</v>
      </c>
      <c r="K20" s="34">
        <v>0</v>
      </c>
      <c r="L20" s="67">
        <f t="shared" si="3"/>
        <v>18.072916666666668</v>
      </c>
    </row>
    <row r="21" spans="1:12" s="17" customFormat="1" ht="25.5" customHeight="1" x14ac:dyDescent="0.25">
      <c r="A21" s="18">
        <v>20</v>
      </c>
      <c r="B21" s="36" t="s">
        <v>199</v>
      </c>
      <c r="C21" s="31" t="s">
        <v>55</v>
      </c>
      <c r="D21" s="32" t="s">
        <v>58</v>
      </c>
      <c r="E21" s="32" t="s">
        <v>68</v>
      </c>
      <c r="F21" s="35">
        <v>1230</v>
      </c>
      <c r="G21" s="34">
        <f t="shared" si="0"/>
        <v>14760</v>
      </c>
      <c r="H21" s="34">
        <f>(F21/12)</f>
        <v>102.5</v>
      </c>
      <c r="I21" s="34">
        <f>(470/360)*18</f>
        <v>23.5</v>
      </c>
      <c r="J21" s="34">
        <v>0</v>
      </c>
      <c r="K21" s="34">
        <v>0</v>
      </c>
      <c r="L21" s="67">
        <f t="shared" si="3"/>
        <v>21</v>
      </c>
    </row>
    <row r="22" spans="1:12" s="17" customFormat="1" ht="25.5" customHeight="1" x14ac:dyDescent="0.25">
      <c r="A22" s="18">
        <v>21</v>
      </c>
      <c r="B22" s="36" t="s">
        <v>71</v>
      </c>
      <c r="C22" s="31" t="s">
        <v>55</v>
      </c>
      <c r="D22" s="32" t="s">
        <v>58</v>
      </c>
      <c r="E22" s="32" t="s">
        <v>72</v>
      </c>
      <c r="F22" s="37">
        <v>1212</v>
      </c>
      <c r="G22" s="34">
        <f t="shared" si="0"/>
        <v>14544</v>
      </c>
      <c r="H22" s="34">
        <f>(F22/12)</f>
        <v>101</v>
      </c>
      <c r="I22" s="34">
        <f t="shared" si="2"/>
        <v>39.166666666666664</v>
      </c>
      <c r="J22" s="34">
        <v>0</v>
      </c>
      <c r="K22" s="34">
        <v>0</v>
      </c>
      <c r="L22" s="67">
        <f t="shared" si="3"/>
        <v>23.361111111111111</v>
      </c>
    </row>
    <row r="23" spans="1:12" s="17" customFormat="1" ht="25.5" customHeight="1" x14ac:dyDescent="0.25">
      <c r="A23" s="18">
        <v>22</v>
      </c>
      <c r="B23" s="36" t="s">
        <v>141</v>
      </c>
      <c r="C23" s="31" t="s">
        <v>55</v>
      </c>
      <c r="D23" s="32" t="s">
        <v>58</v>
      </c>
      <c r="E23" s="32" t="s">
        <v>110</v>
      </c>
      <c r="F23" s="35">
        <v>817</v>
      </c>
      <c r="G23" s="34">
        <f t="shared" si="0"/>
        <v>9804</v>
      </c>
      <c r="H23" s="34">
        <f>(F23/12)</f>
        <v>68.083333333333329</v>
      </c>
      <c r="I23" s="34">
        <f t="shared" si="2"/>
        <v>39.166666666666664</v>
      </c>
      <c r="J23" s="34">
        <v>0</v>
      </c>
      <c r="K23" s="34">
        <v>127.67</v>
      </c>
      <c r="L23" s="67">
        <f t="shared" si="3"/>
        <v>39.153333333333336</v>
      </c>
    </row>
    <row r="24" spans="1:12" s="17" customFormat="1" ht="25.5" customHeight="1" x14ac:dyDescent="0.25">
      <c r="A24" s="18">
        <v>23</v>
      </c>
      <c r="B24" s="36" t="s">
        <v>98</v>
      </c>
      <c r="C24" s="31" t="s">
        <v>55</v>
      </c>
      <c r="D24" s="32" t="s">
        <v>58</v>
      </c>
      <c r="E24" s="32" t="s">
        <v>72</v>
      </c>
      <c r="F24" s="44">
        <v>1212</v>
      </c>
      <c r="G24" s="34">
        <f t="shared" si="0"/>
        <v>14544</v>
      </c>
      <c r="H24" s="34">
        <f>(F24/12)</f>
        <v>101</v>
      </c>
      <c r="I24" s="34">
        <f t="shared" si="2"/>
        <v>39.166666666666664</v>
      </c>
      <c r="J24" s="34">
        <v>0</v>
      </c>
      <c r="K24" s="34">
        <v>0</v>
      </c>
      <c r="L24" s="67">
        <f t="shared" si="3"/>
        <v>23.361111111111111</v>
      </c>
    </row>
    <row r="25" spans="1:12" s="17" customFormat="1" ht="25.5" customHeight="1" x14ac:dyDescent="0.25">
      <c r="A25" s="18">
        <v>24</v>
      </c>
      <c r="B25" s="36" t="s">
        <v>179</v>
      </c>
      <c r="C25" s="31" t="s">
        <v>55</v>
      </c>
      <c r="D25" s="32" t="s">
        <v>58</v>
      </c>
      <c r="E25" s="32" t="s">
        <v>85</v>
      </c>
      <c r="F25" s="44">
        <v>622</v>
      </c>
      <c r="G25" s="34">
        <f t="shared" si="0"/>
        <v>7464</v>
      </c>
      <c r="H25" s="34">
        <f>((F25+K25)/12)</f>
        <v>51.833333333333336</v>
      </c>
      <c r="I25" s="34">
        <f t="shared" si="2"/>
        <v>39.166666666666664</v>
      </c>
      <c r="J25" s="34">
        <v>0</v>
      </c>
      <c r="K25" s="34">
        <v>0</v>
      </c>
      <c r="L25" s="67">
        <f t="shared" si="3"/>
        <v>15.166666666666666</v>
      </c>
    </row>
    <row r="26" spans="1:12" s="17" customFormat="1" ht="25.5" customHeight="1" x14ac:dyDescent="0.25">
      <c r="A26" s="18">
        <v>25</v>
      </c>
      <c r="B26" s="36" t="s">
        <v>94</v>
      </c>
      <c r="C26" s="31" t="s">
        <v>55</v>
      </c>
      <c r="D26" s="32" t="s">
        <v>58</v>
      </c>
      <c r="E26" s="32" t="s">
        <v>65</v>
      </c>
      <c r="F26" s="33">
        <v>470</v>
      </c>
      <c r="G26" s="34">
        <f t="shared" si="0"/>
        <v>5640</v>
      </c>
      <c r="H26" s="34">
        <f t="shared" ref="H26:H35" si="5">(F26/12)</f>
        <v>39.166666666666664</v>
      </c>
      <c r="I26" s="34">
        <f t="shared" si="2"/>
        <v>39.166666666666664</v>
      </c>
      <c r="J26" s="34">
        <v>0</v>
      </c>
      <c r="K26" s="34">
        <v>0</v>
      </c>
      <c r="L26" s="67">
        <f t="shared" si="3"/>
        <v>13.055555555555555</v>
      </c>
    </row>
    <row r="27" spans="1:12" s="17" customFormat="1" ht="25.5" customHeight="1" x14ac:dyDescent="0.25">
      <c r="A27" s="18">
        <v>26</v>
      </c>
      <c r="B27" s="36" t="s">
        <v>94</v>
      </c>
      <c r="C27" s="31" t="s">
        <v>55</v>
      </c>
      <c r="D27" s="32" t="s">
        <v>58</v>
      </c>
      <c r="E27" s="32" t="s">
        <v>65</v>
      </c>
      <c r="F27" s="33">
        <v>470</v>
      </c>
      <c r="G27" s="34">
        <f t="shared" si="0"/>
        <v>5640</v>
      </c>
      <c r="H27" s="34">
        <f t="shared" si="5"/>
        <v>39.166666666666664</v>
      </c>
      <c r="I27" s="34">
        <f t="shared" si="2"/>
        <v>39.166666666666664</v>
      </c>
      <c r="J27" s="34">
        <v>0</v>
      </c>
      <c r="K27" s="34">
        <v>0</v>
      </c>
      <c r="L27" s="67">
        <f t="shared" si="3"/>
        <v>13.055555555555555</v>
      </c>
    </row>
    <row r="28" spans="1:12" s="17" customFormat="1" ht="25.5" customHeight="1" x14ac:dyDescent="0.25">
      <c r="A28" s="18">
        <v>27</v>
      </c>
      <c r="B28" s="46" t="s">
        <v>132</v>
      </c>
      <c r="C28" s="31" t="s">
        <v>55</v>
      </c>
      <c r="D28" s="32" t="s">
        <v>58</v>
      </c>
      <c r="E28" s="32" t="s">
        <v>59</v>
      </c>
      <c r="F28" s="35">
        <v>901</v>
      </c>
      <c r="G28" s="34">
        <f t="shared" si="0"/>
        <v>10812</v>
      </c>
      <c r="H28" s="34">
        <f t="shared" si="5"/>
        <v>75.083333333333329</v>
      </c>
      <c r="I28" s="34">
        <f t="shared" si="2"/>
        <v>39.166666666666664</v>
      </c>
      <c r="J28" s="34">
        <v>0</v>
      </c>
      <c r="K28" s="34">
        <v>0</v>
      </c>
      <c r="L28" s="67">
        <f t="shared" si="3"/>
        <v>19.041666666666668</v>
      </c>
    </row>
    <row r="29" spans="1:12" s="17" customFormat="1" ht="25.5" customHeight="1" x14ac:dyDescent="0.25">
      <c r="A29" s="18">
        <v>28</v>
      </c>
      <c r="B29" s="45" t="s">
        <v>145</v>
      </c>
      <c r="C29" s="31" t="s">
        <v>55</v>
      </c>
      <c r="D29" s="32" t="s">
        <v>56</v>
      </c>
      <c r="E29" s="32" t="s">
        <v>68</v>
      </c>
      <c r="F29" s="35">
        <v>2050</v>
      </c>
      <c r="G29" s="34">
        <f t="shared" si="0"/>
        <v>24600</v>
      </c>
      <c r="H29" s="34">
        <f t="shared" si="5"/>
        <v>170.83333333333334</v>
      </c>
      <c r="I29" s="34">
        <f t="shared" si="2"/>
        <v>39.166666666666664</v>
      </c>
      <c r="J29" s="34">
        <v>0</v>
      </c>
      <c r="K29" s="34">
        <v>0</v>
      </c>
      <c r="L29" s="67">
        <f t="shared" si="3"/>
        <v>35</v>
      </c>
    </row>
    <row r="30" spans="1:12" s="17" customFormat="1" ht="25.5" customHeight="1" x14ac:dyDescent="0.25">
      <c r="A30" s="18">
        <v>29</v>
      </c>
      <c r="B30" s="36" t="s">
        <v>94</v>
      </c>
      <c r="C30" s="31" t="s">
        <v>55</v>
      </c>
      <c r="D30" s="32" t="s">
        <v>56</v>
      </c>
      <c r="E30" s="32" t="s">
        <v>65</v>
      </c>
      <c r="F30" s="33">
        <v>470</v>
      </c>
      <c r="G30" s="34">
        <f t="shared" si="0"/>
        <v>5640</v>
      </c>
      <c r="H30" s="34">
        <f t="shared" si="5"/>
        <v>39.166666666666664</v>
      </c>
      <c r="I30" s="34">
        <f t="shared" si="2"/>
        <v>39.166666666666664</v>
      </c>
      <c r="J30" s="34">
        <v>0</v>
      </c>
      <c r="K30" s="34">
        <v>0</v>
      </c>
      <c r="L30" s="67">
        <f t="shared" si="3"/>
        <v>13.055555555555555</v>
      </c>
    </row>
    <row r="31" spans="1:12" s="17" customFormat="1" ht="25.5" customHeight="1" x14ac:dyDescent="0.25">
      <c r="A31" s="18">
        <v>30</v>
      </c>
      <c r="B31" s="36" t="s">
        <v>106</v>
      </c>
      <c r="C31" s="31" t="s">
        <v>55</v>
      </c>
      <c r="D31" s="32" t="s">
        <v>56</v>
      </c>
      <c r="E31" s="32" t="s">
        <v>72</v>
      </c>
      <c r="F31" s="33">
        <v>1212</v>
      </c>
      <c r="G31" s="34">
        <f t="shared" si="0"/>
        <v>14544</v>
      </c>
      <c r="H31" s="34">
        <f t="shared" si="5"/>
        <v>101</v>
      </c>
      <c r="I31" s="34">
        <f t="shared" si="2"/>
        <v>39.166666666666664</v>
      </c>
      <c r="J31" s="34">
        <v>0</v>
      </c>
      <c r="K31" s="34">
        <v>0</v>
      </c>
      <c r="L31" s="67">
        <f t="shared" si="3"/>
        <v>23.361111111111111</v>
      </c>
    </row>
    <row r="32" spans="1:12" s="17" customFormat="1" ht="25.5" customHeight="1" x14ac:dyDescent="0.25">
      <c r="A32" s="18">
        <v>31</v>
      </c>
      <c r="B32" s="36" t="s">
        <v>116</v>
      </c>
      <c r="C32" s="31" t="s">
        <v>55</v>
      </c>
      <c r="D32" s="32" t="s">
        <v>56</v>
      </c>
      <c r="E32" s="32" t="s">
        <v>85</v>
      </c>
      <c r="F32" s="35">
        <v>590</v>
      </c>
      <c r="G32" s="34">
        <f t="shared" si="0"/>
        <v>7080</v>
      </c>
      <c r="H32" s="34">
        <f t="shared" si="5"/>
        <v>49.166666666666664</v>
      </c>
      <c r="I32" s="34">
        <f t="shared" si="2"/>
        <v>39.166666666666664</v>
      </c>
      <c r="J32" s="34">
        <v>0</v>
      </c>
      <c r="K32" s="34">
        <v>0</v>
      </c>
      <c r="L32" s="67">
        <f t="shared" si="3"/>
        <v>14.722222222222221</v>
      </c>
    </row>
    <row r="33" spans="1:12" s="17" customFormat="1" ht="25.5" customHeight="1" x14ac:dyDescent="0.25">
      <c r="A33" s="18">
        <v>32</v>
      </c>
      <c r="B33" s="36" t="s">
        <v>153</v>
      </c>
      <c r="C33" s="31" t="s">
        <v>55</v>
      </c>
      <c r="D33" s="32" t="s">
        <v>56</v>
      </c>
      <c r="E33" s="32" t="s">
        <v>85</v>
      </c>
      <c r="F33" s="33">
        <v>590</v>
      </c>
      <c r="G33" s="34">
        <f t="shared" si="0"/>
        <v>7080</v>
      </c>
      <c r="H33" s="34">
        <f t="shared" si="5"/>
        <v>49.166666666666664</v>
      </c>
      <c r="I33" s="34">
        <f t="shared" si="2"/>
        <v>39.166666666666664</v>
      </c>
      <c r="J33" s="34">
        <v>0</v>
      </c>
      <c r="K33" s="34">
        <v>0</v>
      </c>
      <c r="L33" s="67">
        <f t="shared" si="3"/>
        <v>14.722222222222221</v>
      </c>
    </row>
    <row r="34" spans="1:12" s="17" customFormat="1" ht="25.5" customHeight="1" x14ac:dyDescent="0.25">
      <c r="A34" s="18">
        <v>33</v>
      </c>
      <c r="B34" s="38" t="s">
        <v>135</v>
      </c>
      <c r="C34" s="31" t="s">
        <v>55</v>
      </c>
      <c r="D34" s="32" t="s">
        <v>56</v>
      </c>
      <c r="E34" s="32" t="s">
        <v>57</v>
      </c>
      <c r="F34" s="33">
        <v>675</v>
      </c>
      <c r="G34" s="34">
        <f t="shared" ref="G34:G64" si="6">F34*12</f>
        <v>8100</v>
      </c>
      <c r="H34" s="34">
        <f t="shared" si="5"/>
        <v>56.25</v>
      </c>
      <c r="I34" s="34">
        <f t="shared" si="2"/>
        <v>39.166666666666664</v>
      </c>
      <c r="J34" s="34">
        <v>0</v>
      </c>
      <c r="K34" s="34">
        <v>0</v>
      </c>
      <c r="L34" s="67">
        <f t="shared" si="3"/>
        <v>15.902777777777777</v>
      </c>
    </row>
    <row r="35" spans="1:12" s="17" customFormat="1" ht="25.5" customHeight="1" x14ac:dyDescent="0.25">
      <c r="A35" s="18">
        <v>34</v>
      </c>
      <c r="B35" s="36" t="s">
        <v>87</v>
      </c>
      <c r="C35" s="31" t="s">
        <v>55</v>
      </c>
      <c r="D35" s="32" t="s">
        <v>56</v>
      </c>
      <c r="E35" s="32" t="s">
        <v>72</v>
      </c>
      <c r="F35" s="33">
        <v>1200</v>
      </c>
      <c r="G35" s="34">
        <f t="shared" si="6"/>
        <v>14400</v>
      </c>
      <c r="H35" s="34">
        <f t="shared" si="5"/>
        <v>100</v>
      </c>
      <c r="I35" s="34">
        <f t="shared" si="2"/>
        <v>39.166666666666664</v>
      </c>
      <c r="J35" s="34">
        <v>0</v>
      </c>
      <c r="K35" s="34">
        <v>0</v>
      </c>
      <c r="L35" s="67">
        <f t="shared" si="3"/>
        <v>23.194444444444443</v>
      </c>
    </row>
    <row r="36" spans="1:12" s="17" customFormat="1" ht="25.5" customHeight="1" x14ac:dyDescent="0.25">
      <c r="A36" s="18">
        <v>35</v>
      </c>
      <c r="B36" s="47" t="s">
        <v>184</v>
      </c>
      <c r="C36" s="31" t="s">
        <v>55</v>
      </c>
      <c r="D36" s="32" t="s">
        <v>56</v>
      </c>
      <c r="E36" s="32" t="s">
        <v>72</v>
      </c>
      <c r="F36" s="35">
        <v>1212</v>
      </c>
      <c r="G36" s="34">
        <f t="shared" si="6"/>
        <v>14544</v>
      </c>
      <c r="H36" s="34">
        <f>((F36+K36)/12)</f>
        <v>170.83333333333334</v>
      </c>
      <c r="I36" s="34">
        <f t="shared" si="2"/>
        <v>39.166666666666664</v>
      </c>
      <c r="J36" s="34">
        <v>0</v>
      </c>
      <c r="K36" s="34">
        <v>838</v>
      </c>
      <c r="L36" s="67">
        <f t="shared" si="3"/>
        <v>174.66666666666666</v>
      </c>
    </row>
    <row r="37" spans="1:12" s="17" customFormat="1" ht="25.5" customHeight="1" x14ac:dyDescent="0.25">
      <c r="A37" s="18">
        <v>36</v>
      </c>
      <c r="B37" s="36" t="s">
        <v>118</v>
      </c>
      <c r="C37" s="31" t="s">
        <v>55</v>
      </c>
      <c r="D37" s="32" t="s">
        <v>56</v>
      </c>
      <c r="E37" s="32" t="s">
        <v>72</v>
      </c>
      <c r="F37" s="35">
        <v>1164</v>
      </c>
      <c r="G37" s="34">
        <f t="shared" si="6"/>
        <v>13968</v>
      </c>
      <c r="H37" s="34">
        <f>(F37/12)</f>
        <v>97</v>
      </c>
      <c r="I37" s="34">
        <f t="shared" si="2"/>
        <v>39.166666666666664</v>
      </c>
      <c r="J37" s="34">
        <v>0</v>
      </c>
      <c r="K37" s="34">
        <v>0</v>
      </c>
      <c r="L37" s="67">
        <f t="shared" si="3"/>
        <v>22.694444444444443</v>
      </c>
    </row>
    <row r="38" spans="1:12" s="17" customFormat="1" ht="25.5" customHeight="1" x14ac:dyDescent="0.25">
      <c r="A38" s="18">
        <v>37</v>
      </c>
      <c r="B38" s="38" t="s">
        <v>144</v>
      </c>
      <c r="C38" s="31" t="s">
        <v>55</v>
      </c>
      <c r="D38" s="32" t="s">
        <v>56</v>
      </c>
      <c r="E38" s="32" t="s">
        <v>72</v>
      </c>
      <c r="F38" s="33">
        <v>1212</v>
      </c>
      <c r="G38" s="34">
        <f t="shared" si="6"/>
        <v>14544</v>
      </c>
      <c r="H38" s="34">
        <f>(F38/12)</f>
        <v>101</v>
      </c>
      <c r="I38" s="34">
        <f t="shared" si="2"/>
        <v>39.166666666666664</v>
      </c>
      <c r="J38" s="34">
        <v>0</v>
      </c>
      <c r="K38" s="34">
        <v>0</v>
      </c>
      <c r="L38" s="67">
        <f t="shared" si="3"/>
        <v>23.361111111111111</v>
      </c>
    </row>
    <row r="39" spans="1:12" s="17" customFormat="1" ht="25.5" customHeight="1" x14ac:dyDescent="0.25">
      <c r="A39" s="18">
        <v>38</v>
      </c>
      <c r="B39" s="36" t="s">
        <v>54</v>
      </c>
      <c r="C39" s="31" t="s">
        <v>55</v>
      </c>
      <c r="D39" s="32" t="s">
        <v>56</v>
      </c>
      <c r="E39" s="32" t="s">
        <v>57</v>
      </c>
      <c r="F39" s="48">
        <v>675</v>
      </c>
      <c r="G39" s="34">
        <f t="shared" si="6"/>
        <v>8100</v>
      </c>
      <c r="H39" s="34">
        <f>(F39/12)</f>
        <v>56.25</v>
      </c>
      <c r="I39" s="34">
        <f t="shared" si="2"/>
        <v>39.166666666666664</v>
      </c>
      <c r="J39" s="34">
        <v>0</v>
      </c>
      <c r="K39" s="34">
        <v>58</v>
      </c>
      <c r="L39" s="67">
        <f t="shared" si="3"/>
        <v>25.569444444444443</v>
      </c>
    </row>
    <row r="40" spans="1:12" s="17" customFormat="1" ht="25.5" customHeight="1" x14ac:dyDescent="0.25">
      <c r="A40" s="18">
        <v>39</v>
      </c>
      <c r="B40" s="36" t="s">
        <v>124</v>
      </c>
      <c r="C40" s="31" t="s">
        <v>55</v>
      </c>
      <c r="D40" s="32" t="s">
        <v>56</v>
      </c>
      <c r="E40" s="32" t="s">
        <v>68</v>
      </c>
      <c r="F40" s="33">
        <v>2050</v>
      </c>
      <c r="G40" s="34">
        <f t="shared" si="6"/>
        <v>24600</v>
      </c>
      <c r="H40" s="34">
        <f>((F40+K40)/12)</f>
        <v>170.83333333333334</v>
      </c>
      <c r="I40" s="34">
        <f t="shared" si="2"/>
        <v>39.166666666666664</v>
      </c>
      <c r="J40" s="34">
        <v>0</v>
      </c>
      <c r="K40" s="34">
        <v>0</v>
      </c>
      <c r="L40" s="67">
        <f t="shared" si="3"/>
        <v>35</v>
      </c>
    </row>
    <row r="41" spans="1:12" s="17" customFormat="1" ht="25.5" customHeight="1" x14ac:dyDescent="0.25">
      <c r="A41" s="18">
        <v>40</v>
      </c>
      <c r="B41" s="30" t="s">
        <v>176</v>
      </c>
      <c r="C41" s="31" t="s">
        <v>55</v>
      </c>
      <c r="D41" s="32" t="s">
        <v>56</v>
      </c>
      <c r="E41" s="32" t="s">
        <v>198</v>
      </c>
      <c r="F41" s="48">
        <v>986</v>
      </c>
      <c r="G41" s="34">
        <f t="shared" si="6"/>
        <v>11832</v>
      </c>
      <c r="H41" s="34">
        <f>((F41+K41)/12)</f>
        <v>82.166666666666671</v>
      </c>
      <c r="I41" s="34">
        <f t="shared" si="2"/>
        <v>39.166666666666664</v>
      </c>
      <c r="J41" s="34">
        <v>0</v>
      </c>
      <c r="K41" s="34">
        <v>0</v>
      </c>
      <c r="L41" s="67">
        <f t="shared" si="3"/>
        <v>20.222222222222225</v>
      </c>
    </row>
    <row r="42" spans="1:12" s="17" customFormat="1" ht="25.5" customHeight="1" x14ac:dyDescent="0.25">
      <c r="A42" s="18">
        <v>41</v>
      </c>
      <c r="B42" s="36" t="s">
        <v>54</v>
      </c>
      <c r="C42" s="31" t="s">
        <v>55</v>
      </c>
      <c r="D42" s="32" t="s">
        <v>56</v>
      </c>
      <c r="E42" s="32" t="s">
        <v>57</v>
      </c>
      <c r="F42" s="35">
        <v>675</v>
      </c>
      <c r="G42" s="34">
        <f t="shared" si="6"/>
        <v>8100</v>
      </c>
      <c r="H42" s="34">
        <f>(F42/12)</f>
        <v>56.25</v>
      </c>
      <c r="I42" s="34">
        <f t="shared" si="2"/>
        <v>39.166666666666664</v>
      </c>
      <c r="J42" s="34">
        <v>0</v>
      </c>
      <c r="K42" s="34">
        <v>0</v>
      </c>
      <c r="L42" s="67">
        <f t="shared" si="3"/>
        <v>15.902777777777777</v>
      </c>
    </row>
    <row r="43" spans="1:12" s="17" customFormat="1" ht="25.5" customHeight="1" x14ac:dyDescent="0.25">
      <c r="A43" s="18">
        <v>42</v>
      </c>
      <c r="B43" s="36" t="s">
        <v>121</v>
      </c>
      <c r="C43" s="31" t="s">
        <v>55</v>
      </c>
      <c r="D43" s="32" t="s">
        <v>56</v>
      </c>
      <c r="E43" s="32" t="s">
        <v>122</v>
      </c>
      <c r="F43" s="44">
        <v>1340</v>
      </c>
      <c r="G43" s="34">
        <f t="shared" si="6"/>
        <v>16080</v>
      </c>
      <c r="H43" s="34">
        <f>(F43/12)</f>
        <v>111.66666666666667</v>
      </c>
      <c r="I43" s="34">
        <f t="shared" si="2"/>
        <v>39.166666666666664</v>
      </c>
      <c r="J43" s="34">
        <v>0</v>
      </c>
      <c r="K43" s="34">
        <v>0</v>
      </c>
      <c r="L43" s="67">
        <f t="shared" si="3"/>
        <v>25.138888888888889</v>
      </c>
    </row>
    <row r="44" spans="1:12" s="17" customFormat="1" ht="25.5" customHeight="1" x14ac:dyDescent="0.25">
      <c r="A44" s="18">
        <v>43</v>
      </c>
      <c r="B44" s="36" t="s">
        <v>54</v>
      </c>
      <c r="C44" s="31" t="s">
        <v>55</v>
      </c>
      <c r="D44" s="32" t="s">
        <v>56</v>
      </c>
      <c r="E44" s="32" t="s">
        <v>57</v>
      </c>
      <c r="F44" s="35">
        <v>675</v>
      </c>
      <c r="G44" s="34">
        <f t="shared" si="6"/>
        <v>8100</v>
      </c>
      <c r="H44" s="34">
        <f>(F44/12)</f>
        <v>56.25</v>
      </c>
      <c r="I44" s="34">
        <f t="shared" si="2"/>
        <v>39.166666666666664</v>
      </c>
      <c r="J44" s="34">
        <v>0</v>
      </c>
      <c r="K44" s="34">
        <v>0</v>
      </c>
      <c r="L44" s="67">
        <f t="shared" si="3"/>
        <v>15.902777777777777</v>
      </c>
    </row>
    <row r="45" spans="1:12" s="17" customFormat="1" ht="25.5" customHeight="1" x14ac:dyDescent="0.25">
      <c r="A45" s="18">
        <v>44</v>
      </c>
      <c r="B45" s="38" t="s">
        <v>67</v>
      </c>
      <c r="C45" s="31" t="s">
        <v>55</v>
      </c>
      <c r="D45" s="32" t="s">
        <v>56</v>
      </c>
      <c r="E45" s="32" t="s">
        <v>68</v>
      </c>
      <c r="F45" s="44">
        <v>2050</v>
      </c>
      <c r="G45" s="34">
        <f t="shared" si="6"/>
        <v>24600</v>
      </c>
      <c r="H45" s="34">
        <f>(F45/12)</f>
        <v>170.83333333333334</v>
      </c>
      <c r="I45" s="34">
        <f t="shared" si="2"/>
        <v>39.166666666666664</v>
      </c>
      <c r="J45" s="34">
        <v>0</v>
      </c>
      <c r="K45" s="34">
        <v>0</v>
      </c>
      <c r="L45" s="67">
        <f t="shared" si="3"/>
        <v>35</v>
      </c>
    </row>
    <row r="46" spans="1:12" s="17" customFormat="1" ht="25.5" customHeight="1" x14ac:dyDescent="0.25">
      <c r="A46" s="18">
        <v>45</v>
      </c>
      <c r="B46" s="36" t="s">
        <v>151</v>
      </c>
      <c r="C46" s="31" t="s">
        <v>55</v>
      </c>
      <c r="D46" s="32" t="s">
        <v>56</v>
      </c>
      <c r="E46" s="32" t="s">
        <v>72</v>
      </c>
      <c r="F46" s="35">
        <v>1164</v>
      </c>
      <c r="G46" s="34">
        <f t="shared" si="6"/>
        <v>13968</v>
      </c>
      <c r="H46" s="34">
        <f>((F46+K46)/12)</f>
        <v>97</v>
      </c>
      <c r="I46" s="34">
        <f t="shared" si="2"/>
        <v>39.166666666666664</v>
      </c>
      <c r="J46" s="34">
        <v>0</v>
      </c>
      <c r="K46" s="34">
        <v>0</v>
      </c>
      <c r="L46" s="67">
        <f t="shared" si="3"/>
        <v>22.694444444444443</v>
      </c>
    </row>
    <row r="47" spans="1:12" s="17" customFormat="1" ht="25.5" customHeight="1" x14ac:dyDescent="0.25">
      <c r="A47" s="18">
        <v>46</v>
      </c>
      <c r="B47" s="43" t="s">
        <v>185</v>
      </c>
      <c r="C47" s="31" t="s">
        <v>55</v>
      </c>
      <c r="D47" s="32" t="s">
        <v>56</v>
      </c>
      <c r="E47" s="32" t="s">
        <v>65</v>
      </c>
      <c r="F47" s="44">
        <v>500</v>
      </c>
      <c r="G47" s="34">
        <f t="shared" si="6"/>
        <v>6000</v>
      </c>
      <c r="H47" s="34">
        <f t="shared" ref="H47:H76" si="7">(F47/12)</f>
        <v>41.666666666666664</v>
      </c>
      <c r="I47" s="34">
        <f t="shared" si="2"/>
        <v>39.166666666666664</v>
      </c>
      <c r="J47" s="34">
        <v>0</v>
      </c>
      <c r="K47" s="34">
        <v>0</v>
      </c>
      <c r="L47" s="67">
        <f t="shared" si="3"/>
        <v>13.472222222222221</v>
      </c>
    </row>
    <row r="48" spans="1:12" s="17" customFormat="1" ht="25.5" customHeight="1" x14ac:dyDescent="0.25">
      <c r="A48" s="18">
        <v>47</v>
      </c>
      <c r="B48" s="36" t="s">
        <v>186</v>
      </c>
      <c r="C48" s="31" t="s">
        <v>95</v>
      </c>
      <c r="D48" s="32" t="s">
        <v>64</v>
      </c>
      <c r="E48" s="32" t="s">
        <v>59</v>
      </c>
      <c r="F48" s="33">
        <v>901</v>
      </c>
      <c r="G48" s="34">
        <f t="shared" si="6"/>
        <v>10812</v>
      </c>
      <c r="H48" s="34">
        <f t="shared" si="7"/>
        <v>75.083333333333329</v>
      </c>
      <c r="I48" s="34">
        <f t="shared" si="2"/>
        <v>39.166666666666664</v>
      </c>
      <c r="J48" s="34">
        <v>0</v>
      </c>
      <c r="K48" s="34">
        <v>0</v>
      </c>
      <c r="L48" s="67">
        <f t="shared" si="3"/>
        <v>19.041666666666668</v>
      </c>
    </row>
    <row r="49" spans="1:12" s="17" customFormat="1" ht="25.5" customHeight="1" x14ac:dyDescent="0.25">
      <c r="A49" s="18">
        <v>48</v>
      </c>
      <c r="B49" s="36" t="s">
        <v>204</v>
      </c>
      <c r="C49" s="31" t="s">
        <v>95</v>
      </c>
      <c r="D49" s="32" t="s">
        <v>64</v>
      </c>
      <c r="E49" s="32" t="s">
        <v>65</v>
      </c>
      <c r="F49" s="33">
        <v>329</v>
      </c>
      <c r="G49" s="34">
        <f t="shared" si="6"/>
        <v>3948</v>
      </c>
      <c r="H49" s="34">
        <f t="shared" si="7"/>
        <v>27.416666666666668</v>
      </c>
      <c r="I49" s="34">
        <f>(470/360)*21</f>
        <v>27.416666666666668</v>
      </c>
      <c r="J49" s="34">
        <v>0</v>
      </c>
      <c r="K49" s="34">
        <v>0</v>
      </c>
      <c r="L49" s="67">
        <f t="shared" ref="L49" si="8">(SUM(H49:K49)/12)*2</f>
        <v>9.1388888888888893</v>
      </c>
    </row>
    <row r="50" spans="1:12" s="17" customFormat="1" ht="25.5" customHeight="1" x14ac:dyDescent="0.25">
      <c r="A50" s="18">
        <v>49</v>
      </c>
      <c r="B50" s="36" t="s">
        <v>82</v>
      </c>
      <c r="C50" s="31" t="s">
        <v>83</v>
      </c>
      <c r="D50" s="32" t="s">
        <v>64</v>
      </c>
      <c r="E50" s="32" t="s">
        <v>65</v>
      </c>
      <c r="F50" s="33">
        <v>470</v>
      </c>
      <c r="G50" s="34">
        <f>F50*12</f>
        <v>5640</v>
      </c>
      <c r="H50" s="34">
        <f>(F50/12)</f>
        <v>39.166666666666664</v>
      </c>
      <c r="I50" s="34">
        <f t="shared" si="2"/>
        <v>39.166666666666664</v>
      </c>
      <c r="J50" s="34">
        <v>0</v>
      </c>
      <c r="K50" s="34">
        <v>0</v>
      </c>
      <c r="L50" s="67">
        <f t="shared" si="3"/>
        <v>13.055555555555555</v>
      </c>
    </row>
    <row r="51" spans="1:12" s="17" customFormat="1" ht="25.5" customHeight="1" x14ac:dyDescent="0.25">
      <c r="A51" s="18">
        <v>50</v>
      </c>
      <c r="B51" s="36" t="s">
        <v>82</v>
      </c>
      <c r="C51" s="31" t="s">
        <v>83</v>
      </c>
      <c r="D51" s="32" t="s">
        <v>64</v>
      </c>
      <c r="E51" s="32" t="s">
        <v>65</v>
      </c>
      <c r="F51" s="33">
        <v>470</v>
      </c>
      <c r="G51" s="62">
        <f t="shared" si="6"/>
        <v>5640</v>
      </c>
      <c r="H51" s="62">
        <f t="shared" si="7"/>
        <v>39.166666666666664</v>
      </c>
      <c r="I51" s="34">
        <f t="shared" si="2"/>
        <v>39.166666666666664</v>
      </c>
      <c r="J51" s="34">
        <v>0</v>
      </c>
      <c r="K51" s="34">
        <v>0</v>
      </c>
      <c r="L51" s="67">
        <f t="shared" si="3"/>
        <v>13.055555555555555</v>
      </c>
    </row>
    <row r="52" spans="1:12" s="17" customFormat="1" ht="25.5" customHeight="1" x14ac:dyDescent="0.25">
      <c r="A52" s="18">
        <v>51</v>
      </c>
      <c r="B52" s="36" t="s">
        <v>178</v>
      </c>
      <c r="C52" s="31" t="s">
        <v>83</v>
      </c>
      <c r="D52" s="32" t="s">
        <v>64</v>
      </c>
      <c r="E52" s="32" t="s">
        <v>85</v>
      </c>
      <c r="F52" s="42">
        <v>622</v>
      </c>
      <c r="G52" s="62">
        <f t="shared" si="6"/>
        <v>7464</v>
      </c>
      <c r="H52" s="62">
        <f t="shared" si="7"/>
        <v>51.833333333333336</v>
      </c>
      <c r="I52" s="34">
        <f t="shared" si="2"/>
        <v>39.166666666666664</v>
      </c>
      <c r="J52" s="34">
        <v>0</v>
      </c>
      <c r="K52" s="34">
        <v>0</v>
      </c>
      <c r="L52" s="67">
        <f t="shared" si="3"/>
        <v>15.166666666666666</v>
      </c>
    </row>
    <row r="53" spans="1:12" s="17" customFormat="1" ht="25.5" customHeight="1" x14ac:dyDescent="0.25">
      <c r="A53" s="18">
        <v>52</v>
      </c>
      <c r="B53" s="50" t="s">
        <v>129</v>
      </c>
      <c r="C53" s="31" t="s">
        <v>83</v>
      </c>
      <c r="D53" s="32" t="s">
        <v>108</v>
      </c>
      <c r="E53" s="32" t="s">
        <v>100</v>
      </c>
      <c r="F53" s="33">
        <v>1086</v>
      </c>
      <c r="G53" s="62">
        <f t="shared" si="6"/>
        <v>13032</v>
      </c>
      <c r="H53" s="62">
        <f t="shared" si="7"/>
        <v>90.5</v>
      </c>
      <c r="I53" s="34">
        <f t="shared" si="2"/>
        <v>39.166666666666664</v>
      </c>
      <c r="J53" s="34">
        <v>0</v>
      </c>
      <c r="K53" s="34">
        <v>0</v>
      </c>
      <c r="L53" s="67">
        <f t="shared" si="3"/>
        <v>21.611111111111111</v>
      </c>
    </row>
    <row r="54" spans="1:12" s="17" customFormat="1" ht="25.5" customHeight="1" x14ac:dyDescent="0.25">
      <c r="A54" s="18">
        <v>53</v>
      </c>
      <c r="B54" s="50" t="s">
        <v>191</v>
      </c>
      <c r="C54" s="31" t="s">
        <v>83</v>
      </c>
      <c r="D54" s="32" t="s">
        <v>108</v>
      </c>
      <c r="E54" s="32" t="s">
        <v>100</v>
      </c>
      <c r="F54" s="33">
        <v>1086</v>
      </c>
      <c r="G54" s="62">
        <f t="shared" ref="G54" si="9">F54*12</f>
        <v>13032</v>
      </c>
      <c r="H54" s="62">
        <f t="shared" ref="H54" si="10">(F54/12)</f>
        <v>90.5</v>
      </c>
      <c r="I54" s="34">
        <f t="shared" si="2"/>
        <v>39.166666666666664</v>
      </c>
      <c r="J54" s="34">
        <v>0</v>
      </c>
      <c r="K54" s="34">
        <v>0</v>
      </c>
      <c r="L54" s="67">
        <f t="shared" si="3"/>
        <v>21.611111111111111</v>
      </c>
    </row>
    <row r="55" spans="1:12" s="17" customFormat="1" ht="25.5" customHeight="1" x14ac:dyDescent="0.25">
      <c r="A55" s="18">
        <v>54</v>
      </c>
      <c r="B55" s="50" t="s">
        <v>205</v>
      </c>
      <c r="C55" s="31" t="s">
        <v>83</v>
      </c>
      <c r="D55" s="32" t="s">
        <v>108</v>
      </c>
      <c r="E55" s="32" t="s">
        <v>100</v>
      </c>
      <c r="F55" s="33">
        <v>1013.6</v>
      </c>
      <c r="G55" s="62">
        <f t="shared" ref="G55" si="11">F55*12</f>
        <v>12163.2</v>
      </c>
      <c r="H55" s="62">
        <f t="shared" ref="H55" si="12">(F55/12)</f>
        <v>84.466666666666669</v>
      </c>
      <c r="I55" s="34">
        <f>(470/360)*28</f>
        <v>36.555555555555557</v>
      </c>
      <c r="J55" s="34">
        <v>0</v>
      </c>
      <c r="K55" s="34">
        <v>0</v>
      </c>
      <c r="L55" s="67">
        <f t="shared" ref="L55" si="13">(SUM(H55:K55)/12)*2</f>
        <v>20.170370370370371</v>
      </c>
    </row>
    <row r="56" spans="1:12" s="17" customFormat="1" ht="36.75" customHeight="1" x14ac:dyDescent="0.25">
      <c r="A56" s="18">
        <v>55</v>
      </c>
      <c r="B56" s="38" t="s">
        <v>200</v>
      </c>
      <c r="C56" s="31" t="s">
        <v>83</v>
      </c>
      <c r="D56" s="32" t="s">
        <v>108</v>
      </c>
      <c r="E56" s="32" t="s">
        <v>100</v>
      </c>
      <c r="F56" s="33">
        <v>1086</v>
      </c>
      <c r="G56" s="62">
        <f t="shared" si="6"/>
        <v>13032</v>
      </c>
      <c r="H56" s="62">
        <f t="shared" si="7"/>
        <v>90.5</v>
      </c>
      <c r="I56" s="34">
        <f t="shared" si="2"/>
        <v>39.166666666666664</v>
      </c>
      <c r="J56" s="34">
        <v>0</v>
      </c>
      <c r="K56" s="34">
        <v>0</v>
      </c>
      <c r="L56" s="67">
        <f t="shared" si="3"/>
        <v>21.611111111111111</v>
      </c>
    </row>
    <row r="57" spans="1:12" s="17" customFormat="1" ht="36.75" customHeight="1" x14ac:dyDescent="0.25">
      <c r="A57" s="18">
        <v>56</v>
      </c>
      <c r="B57" s="38" t="s">
        <v>206</v>
      </c>
      <c r="C57" s="31"/>
      <c r="D57" s="32" t="s">
        <v>108</v>
      </c>
      <c r="E57" s="32" t="s">
        <v>59</v>
      </c>
      <c r="F57" s="33">
        <v>630.70000000000005</v>
      </c>
      <c r="G57" s="62">
        <f t="shared" ref="G57" si="14">F57*12</f>
        <v>7568.4000000000005</v>
      </c>
      <c r="H57" s="62">
        <f t="shared" ref="H57" si="15">(F57/12)</f>
        <v>52.558333333333337</v>
      </c>
      <c r="I57" s="34">
        <f>(470/360)*21</f>
        <v>27.416666666666668</v>
      </c>
      <c r="J57" s="34">
        <v>0</v>
      </c>
      <c r="K57" s="34">
        <v>0</v>
      </c>
      <c r="L57" s="67">
        <f t="shared" ref="L57" si="16">(SUM(H57:K57)/12)*2</f>
        <v>13.329166666666667</v>
      </c>
    </row>
    <row r="58" spans="1:12" s="17" customFormat="1" ht="25.5" customHeight="1" x14ac:dyDescent="0.25">
      <c r="A58" s="18">
        <v>57</v>
      </c>
      <c r="B58" s="45" t="s">
        <v>187</v>
      </c>
      <c r="C58" s="31" t="s">
        <v>55</v>
      </c>
      <c r="D58" s="32" t="s">
        <v>108</v>
      </c>
      <c r="E58" s="32" t="s">
        <v>100</v>
      </c>
      <c r="F58" s="33">
        <v>1086</v>
      </c>
      <c r="G58" s="62">
        <f t="shared" si="6"/>
        <v>13032</v>
      </c>
      <c r="H58" s="62">
        <f t="shared" si="7"/>
        <v>90.5</v>
      </c>
      <c r="I58" s="34">
        <f t="shared" si="2"/>
        <v>39.166666666666664</v>
      </c>
      <c r="J58" s="34">
        <v>0</v>
      </c>
      <c r="K58" s="34">
        <v>0</v>
      </c>
      <c r="L58" s="67">
        <f t="shared" si="3"/>
        <v>21.611111111111111</v>
      </c>
    </row>
    <row r="59" spans="1:12" s="17" customFormat="1" ht="25.5" customHeight="1" x14ac:dyDescent="0.25">
      <c r="A59" s="18">
        <v>58</v>
      </c>
      <c r="B59" s="51" t="s">
        <v>123</v>
      </c>
      <c r="C59" s="31" t="s">
        <v>55</v>
      </c>
      <c r="D59" s="32" t="s">
        <v>108</v>
      </c>
      <c r="E59" s="32" t="s">
        <v>100</v>
      </c>
      <c r="F59" s="33">
        <v>1086</v>
      </c>
      <c r="G59" s="62">
        <f t="shared" si="6"/>
        <v>13032</v>
      </c>
      <c r="H59" s="62">
        <f t="shared" si="7"/>
        <v>90.5</v>
      </c>
      <c r="I59" s="34">
        <f t="shared" si="2"/>
        <v>39.166666666666664</v>
      </c>
      <c r="J59" s="34">
        <v>0</v>
      </c>
      <c r="K59" s="34">
        <v>0</v>
      </c>
      <c r="L59" s="67">
        <f t="shared" si="3"/>
        <v>21.611111111111111</v>
      </c>
    </row>
    <row r="60" spans="1:12" s="17" customFormat="1" ht="25.5" customHeight="1" x14ac:dyDescent="0.25">
      <c r="A60" s="18">
        <v>59</v>
      </c>
      <c r="B60" s="31" t="s">
        <v>201</v>
      </c>
      <c r="C60" s="31" t="s">
        <v>83</v>
      </c>
      <c r="D60" s="32" t="s">
        <v>108</v>
      </c>
      <c r="E60" s="32" t="s">
        <v>100</v>
      </c>
      <c r="F60" s="33">
        <v>1086</v>
      </c>
      <c r="G60" s="62">
        <f>F60*12</f>
        <v>13032</v>
      </c>
      <c r="H60" s="62">
        <f>(F60/12)</f>
        <v>90.5</v>
      </c>
      <c r="I60" s="34">
        <f t="shared" si="2"/>
        <v>39.166666666666664</v>
      </c>
      <c r="J60" s="34">
        <v>0</v>
      </c>
      <c r="K60" s="34">
        <v>0</v>
      </c>
      <c r="L60" s="67">
        <f t="shared" si="3"/>
        <v>21.611111111111111</v>
      </c>
    </row>
    <row r="61" spans="1:12" s="17" customFormat="1" ht="25.5" customHeight="1" x14ac:dyDescent="0.25">
      <c r="A61" s="18">
        <v>60</v>
      </c>
      <c r="B61" s="36" t="s">
        <v>115</v>
      </c>
      <c r="C61" s="31" t="s">
        <v>61</v>
      </c>
      <c r="D61" s="54" t="s">
        <v>74</v>
      </c>
      <c r="E61" s="32" t="s">
        <v>63</v>
      </c>
      <c r="F61" s="42">
        <v>515</v>
      </c>
      <c r="G61" s="62">
        <f t="shared" si="6"/>
        <v>6180</v>
      </c>
      <c r="H61" s="62">
        <f t="shared" si="7"/>
        <v>42.916666666666664</v>
      </c>
      <c r="I61" s="34">
        <f t="shared" si="2"/>
        <v>39.166666666666664</v>
      </c>
      <c r="J61" s="34">
        <v>0</v>
      </c>
      <c r="K61" s="34">
        <v>0</v>
      </c>
      <c r="L61" s="67">
        <f t="shared" si="3"/>
        <v>13.680555555555555</v>
      </c>
    </row>
    <row r="62" spans="1:12" s="17" customFormat="1" ht="25.5" customHeight="1" x14ac:dyDescent="0.25">
      <c r="A62" s="18">
        <v>61</v>
      </c>
      <c r="B62" s="36" t="s">
        <v>115</v>
      </c>
      <c r="C62" s="31" t="s">
        <v>61</v>
      </c>
      <c r="D62" s="54" t="s">
        <v>74</v>
      </c>
      <c r="E62" s="32" t="s">
        <v>63</v>
      </c>
      <c r="F62" s="42">
        <v>542.83000000000004</v>
      </c>
      <c r="G62" s="62">
        <f t="shared" si="6"/>
        <v>6513.9600000000009</v>
      </c>
      <c r="H62" s="62">
        <f t="shared" si="7"/>
        <v>45.235833333333339</v>
      </c>
      <c r="I62" s="34">
        <f t="shared" si="2"/>
        <v>39.166666666666664</v>
      </c>
      <c r="J62" s="34">
        <v>0</v>
      </c>
      <c r="K62" s="34">
        <v>0</v>
      </c>
      <c r="L62" s="67">
        <f t="shared" si="3"/>
        <v>14.067083333333334</v>
      </c>
    </row>
    <row r="63" spans="1:12" s="17" customFormat="1" ht="25.5" customHeight="1" x14ac:dyDescent="0.25">
      <c r="A63" s="18">
        <v>62</v>
      </c>
      <c r="B63" s="36" t="s">
        <v>115</v>
      </c>
      <c r="C63" s="31" t="s">
        <v>61</v>
      </c>
      <c r="D63" s="54" t="s">
        <v>74</v>
      </c>
      <c r="E63" s="32" t="s">
        <v>63</v>
      </c>
      <c r="F63" s="42">
        <v>515</v>
      </c>
      <c r="G63" s="62">
        <f t="shared" si="6"/>
        <v>6180</v>
      </c>
      <c r="H63" s="62">
        <f t="shared" si="7"/>
        <v>42.916666666666664</v>
      </c>
      <c r="I63" s="34">
        <f t="shared" ref="I63:I125" si="17">(470/360)*30</f>
        <v>39.166666666666664</v>
      </c>
      <c r="J63" s="34">
        <v>0</v>
      </c>
      <c r="K63" s="34">
        <v>0</v>
      </c>
      <c r="L63" s="67">
        <f t="shared" si="3"/>
        <v>13.680555555555555</v>
      </c>
    </row>
    <row r="64" spans="1:12" s="17" customFormat="1" ht="25.5" customHeight="1" x14ac:dyDescent="0.25">
      <c r="A64" s="18">
        <v>63</v>
      </c>
      <c r="B64" s="36" t="s">
        <v>73</v>
      </c>
      <c r="C64" s="31" t="s">
        <v>61</v>
      </c>
      <c r="D64" s="54" t="s">
        <v>74</v>
      </c>
      <c r="E64" s="32" t="s">
        <v>63</v>
      </c>
      <c r="F64" s="44">
        <v>680</v>
      </c>
      <c r="G64" s="62">
        <f t="shared" si="6"/>
        <v>8160</v>
      </c>
      <c r="H64" s="62">
        <f t="shared" si="7"/>
        <v>56.666666666666664</v>
      </c>
      <c r="I64" s="34">
        <f t="shared" si="17"/>
        <v>39.166666666666664</v>
      </c>
      <c r="J64" s="34">
        <v>0</v>
      </c>
      <c r="K64" s="34">
        <v>0</v>
      </c>
      <c r="L64" s="67">
        <f t="shared" si="3"/>
        <v>15.972222222222221</v>
      </c>
    </row>
    <row r="65" spans="1:12" s="17" customFormat="1" ht="25.5" customHeight="1" x14ac:dyDescent="0.25">
      <c r="A65" s="18">
        <v>64</v>
      </c>
      <c r="B65" s="36" t="s">
        <v>81</v>
      </c>
      <c r="C65" s="31" t="s">
        <v>61</v>
      </c>
      <c r="D65" s="54" t="s">
        <v>74</v>
      </c>
      <c r="E65" s="32" t="s">
        <v>63</v>
      </c>
      <c r="F65" s="44">
        <v>515</v>
      </c>
      <c r="G65" s="62">
        <f t="shared" ref="G65:G92" si="18">F65*12</f>
        <v>6180</v>
      </c>
      <c r="H65" s="62">
        <f t="shared" si="7"/>
        <v>42.916666666666664</v>
      </c>
      <c r="I65" s="34">
        <f t="shared" si="17"/>
        <v>39.166666666666664</v>
      </c>
      <c r="J65" s="69">
        <v>71.17</v>
      </c>
      <c r="K65" s="34">
        <v>0</v>
      </c>
      <c r="L65" s="67">
        <f t="shared" si="3"/>
        <v>25.542222222222222</v>
      </c>
    </row>
    <row r="66" spans="1:12" s="17" customFormat="1" ht="25.5" customHeight="1" x14ac:dyDescent="0.25">
      <c r="A66" s="18">
        <v>65</v>
      </c>
      <c r="B66" s="36" t="s">
        <v>77</v>
      </c>
      <c r="C66" s="31" t="s">
        <v>61</v>
      </c>
      <c r="D66" s="54" t="s">
        <v>74</v>
      </c>
      <c r="E66" s="32" t="s">
        <v>63</v>
      </c>
      <c r="F66" s="42">
        <v>596</v>
      </c>
      <c r="G66" s="62">
        <f t="shared" si="18"/>
        <v>7152</v>
      </c>
      <c r="H66" s="62">
        <f t="shared" si="7"/>
        <v>49.666666666666664</v>
      </c>
      <c r="I66" s="34">
        <f t="shared" si="17"/>
        <v>39.166666666666664</v>
      </c>
      <c r="J66" s="69">
        <v>9.92</v>
      </c>
      <c r="K66" s="34">
        <v>0</v>
      </c>
      <c r="L66" s="67">
        <f t="shared" si="3"/>
        <v>16.45888888888889</v>
      </c>
    </row>
    <row r="67" spans="1:12" s="17" customFormat="1" ht="25.5" customHeight="1" x14ac:dyDescent="0.25">
      <c r="A67" s="18">
        <v>66</v>
      </c>
      <c r="B67" s="36" t="s">
        <v>91</v>
      </c>
      <c r="C67" s="31" t="s">
        <v>61</v>
      </c>
      <c r="D67" s="54" t="s">
        <v>74</v>
      </c>
      <c r="E67" s="32" t="s">
        <v>63</v>
      </c>
      <c r="F67" s="42">
        <v>529.91</v>
      </c>
      <c r="G67" s="62">
        <f t="shared" si="18"/>
        <v>6358.92</v>
      </c>
      <c r="H67" s="62">
        <f t="shared" si="7"/>
        <v>44.159166666666664</v>
      </c>
      <c r="I67" s="34">
        <f t="shared" si="17"/>
        <v>39.166666666666664</v>
      </c>
      <c r="J67" s="69">
        <v>0</v>
      </c>
      <c r="K67" s="34">
        <v>0</v>
      </c>
      <c r="L67" s="67">
        <f t="shared" si="3"/>
        <v>13.887638888888887</v>
      </c>
    </row>
    <row r="68" spans="1:12" s="17" customFormat="1" ht="25.5" customHeight="1" x14ac:dyDescent="0.25">
      <c r="A68" s="18">
        <v>67</v>
      </c>
      <c r="B68" s="36" t="s">
        <v>70</v>
      </c>
      <c r="C68" s="31" t="s">
        <v>61</v>
      </c>
      <c r="D68" s="54" t="s">
        <v>74</v>
      </c>
      <c r="E68" s="32" t="s">
        <v>63</v>
      </c>
      <c r="F68" s="42">
        <v>613.70000000000005</v>
      </c>
      <c r="G68" s="62">
        <f t="shared" si="18"/>
        <v>7364.4000000000005</v>
      </c>
      <c r="H68" s="62">
        <f t="shared" si="7"/>
        <v>51.141666666666673</v>
      </c>
      <c r="I68" s="34">
        <f t="shared" si="17"/>
        <v>39.166666666666664</v>
      </c>
      <c r="J68" s="69">
        <v>0</v>
      </c>
      <c r="K68" s="34">
        <v>0</v>
      </c>
      <c r="L68" s="67">
        <f t="shared" si="3"/>
        <v>15.051388888888889</v>
      </c>
    </row>
    <row r="69" spans="1:12" s="17" customFormat="1" ht="25.5" customHeight="1" x14ac:dyDescent="0.25">
      <c r="A69" s="18">
        <v>68</v>
      </c>
      <c r="B69" s="36" t="s">
        <v>70</v>
      </c>
      <c r="C69" s="31" t="s">
        <v>61</v>
      </c>
      <c r="D69" s="54" t="s">
        <v>74</v>
      </c>
      <c r="E69" s="32" t="s">
        <v>63</v>
      </c>
      <c r="F69" s="42">
        <v>593.97</v>
      </c>
      <c r="G69" s="62">
        <f t="shared" si="18"/>
        <v>7127.64</v>
      </c>
      <c r="H69" s="62">
        <f t="shared" si="7"/>
        <v>49.497500000000002</v>
      </c>
      <c r="I69" s="34">
        <f t="shared" si="17"/>
        <v>39.166666666666664</v>
      </c>
      <c r="J69" s="69">
        <v>0</v>
      </c>
      <c r="K69" s="34">
        <v>0</v>
      </c>
      <c r="L69" s="67">
        <f t="shared" si="3"/>
        <v>14.777361111111111</v>
      </c>
    </row>
    <row r="70" spans="1:12" s="17" customFormat="1" ht="25.5" customHeight="1" x14ac:dyDescent="0.25">
      <c r="A70" s="18">
        <v>69</v>
      </c>
      <c r="B70" s="36" t="s">
        <v>81</v>
      </c>
      <c r="C70" s="31" t="s">
        <v>61</v>
      </c>
      <c r="D70" s="54" t="s">
        <v>74</v>
      </c>
      <c r="E70" s="32" t="s">
        <v>63</v>
      </c>
      <c r="F70" s="42">
        <v>515</v>
      </c>
      <c r="G70" s="62">
        <f t="shared" si="18"/>
        <v>6180</v>
      </c>
      <c r="H70" s="62">
        <f t="shared" si="7"/>
        <v>42.916666666666664</v>
      </c>
      <c r="I70" s="34">
        <f t="shared" si="17"/>
        <v>39.166666666666664</v>
      </c>
      <c r="J70" s="69">
        <v>0</v>
      </c>
      <c r="K70" s="34">
        <v>0</v>
      </c>
      <c r="L70" s="67">
        <f t="shared" ref="L70:L133" si="19">(SUM(H70:K70)/12)*2</f>
        <v>13.680555555555555</v>
      </c>
    </row>
    <row r="71" spans="1:12" s="17" customFormat="1" ht="25.5" customHeight="1" x14ac:dyDescent="0.25">
      <c r="A71" s="18">
        <v>70</v>
      </c>
      <c r="B71" s="36" t="s">
        <v>81</v>
      </c>
      <c r="C71" s="31" t="s">
        <v>61</v>
      </c>
      <c r="D71" s="54" t="s">
        <v>74</v>
      </c>
      <c r="E71" s="32" t="s">
        <v>63</v>
      </c>
      <c r="F71" s="42">
        <v>515</v>
      </c>
      <c r="G71" s="62">
        <f t="shared" si="18"/>
        <v>6180</v>
      </c>
      <c r="H71" s="62">
        <f t="shared" si="7"/>
        <v>42.916666666666664</v>
      </c>
      <c r="I71" s="34">
        <f t="shared" si="17"/>
        <v>39.166666666666664</v>
      </c>
      <c r="J71" s="70">
        <v>116.1</v>
      </c>
      <c r="K71" s="34">
        <v>0</v>
      </c>
      <c r="L71" s="67">
        <f t="shared" si="19"/>
        <v>33.030555555555559</v>
      </c>
    </row>
    <row r="72" spans="1:12" s="17" customFormat="1" ht="25.5" customHeight="1" x14ac:dyDescent="0.25">
      <c r="A72" s="18">
        <v>71</v>
      </c>
      <c r="B72" s="36" t="s">
        <v>104</v>
      </c>
      <c r="C72" s="31" t="s">
        <v>61</v>
      </c>
      <c r="D72" s="54" t="s">
        <v>74</v>
      </c>
      <c r="E72" s="32" t="s">
        <v>63</v>
      </c>
      <c r="F72" s="42">
        <v>654.23</v>
      </c>
      <c r="G72" s="62">
        <f t="shared" si="18"/>
        <v>7850.76</v>
      </c>
      <c r="H72" s="62">
        <f t="shared" si="7"/>
        <v>54.519166666666671</v>
      </c>
      <c r="I72" s="34">
        <f t="shared" si="17"/>
        <v>39.166666666666664</v>
      </c>
      <c r="J72" s="69">
        <v>0</v>
      </c>
      <c r="K72" s="34">
        <v>0</v>
      </c>
      <c r="L72" s="67">
        <f t="shared" si="19"/>
        <v>15.614305555555555</v>
      </c>
    </row>
    <row r="73" spans="1:12" s="17" customFormat="1" ht="25.5" customHeight="1" x14ac:dyDescent="0.25">
      <c r="A73" s="18">
        <v>72</v>
      </c>
      <c r="B73" s="45" t="s">
        <v>70</v>
      </c>
      <c r="C73" s="31" t="s">
        <v>61</v>
      </c>
      <c r="D73" s="54" t="s">
        <v>74</v>
      </c>
      <c r="E73" s="32" t="s">
        <v>63</v>
      </c>
      <c r="F73" s="64">
        <v>490</v>
      </c>
      <c r="G73" s="62">
        <f t="shared" si="18"/>
        <v>5880</v>
      </c>
      <c r="H73" s="62">
        <f t="shared" si="7"/>
        <v>40.833333333333336</v>
      </c>
      <c r="I73" s="34">
        <f t="shared" si="17"/>
        <v>39.166666666666664</v>
      </c>
      <c r="J73" s="69">
        <v>0</v>
      </c>
      <c r="K73" s="34">
        <v>0</v>
      </c>
      <c r="L73" s="67">
        <f t="shared" si="19"/>
        <v>13.333333333333334</v>
      </c>
    </row>
    <row r="74" spans="1:12" s="17" customFormat="1" ht="25.5" customHeight="1" x14ac:dyDescent="0.25">
      <c r="A74" s="18">
        <v>73</v>
      </c>
      <c r="B74" s="36" t="s">
        <v>77</v>
      </c>
      <c r="C74" s="31" t="s">
        <v>61</v>
      </c>
      <c r="D74" s="54" t="s">
        <v>74</v>
      </c>
      <c r="E74" s="32" t="s">
        <v>63</v>
      </c>
      <c r="F74" s="42">
        <v>515</v>
      </c>
      <c r="G74" s="62">
        <f t="shared" si="18"/>
        <v>6180</v>
      </c>
      <c r="H74" s="62">
        <f t="shared" si="7"/>
        <v>42.916666666666664</v>
      </c>
      <c r="I74" s="34">
        <f t="shared" si="17"/>
        <v>39.166666666666664</v>
      </c>
      <c r="J74" s="69">
        <v>109.37</v>
      </c>
      <c r="K74" s="34">
        <v>0</v>
      </c>
      <c r="L74" s="67">
        <f t="shared" si="19"/>
        <v>31.908888888888885</v>
      </c>
    </row>
    <row r="75" spans="1:12" s="17" customFormat="1" ht="25.5" customHeight="1" x14ac:dyDescent="0.25">
      <c r="A75" s="18">
        <v>74</v>
      </c>
      <c r="B75" s="36" t="s">
        <v>77</v>
      </c>
      <c r="C75" s="31" t="s">
        <v>61</v>
      </c>
      <c r="D75" s="54" t="s">
        <v>74</v>
      </c>
      <c r="E75" s="32" t="s">
        <v>63</v>
      </c>
      <c r="F75" s="42">
        <v>596</v>
      </c>
      <c r="G75" s="62">
        <f t="shared" si="18"/>
        <v>7152</v>
      </c>
      <c r="H75" s="62">
        <f t="shared" si="7"/>
        <v>49.666666666666664</v>
      </c>
      <c r="I75" s="34">
        <f t="shared" si="17"/>
        <v>39.166666666666664</v>
      </c>
      <c r="J75" s="69">
        <v>123.43</v>
      </c>
      <c r="K75" s="34">
        <v>0</v>
      </c>
      <c r="L75" s="67">
        <f t="shared" si="19"/>
        <v>35.377222222222223</v>
      </c>
    </row>
    <row r="76" spans="1:12" s="17" customFormat="1" ht="25.5" customHeight="1" x14ac:dyDescent="0.25">
      <c r="A76" s="18">
        <v>75</v>
      </c>
      <c r="B76" s="36" t="s">
        <v>77</v>
      </c>
      <c r="C76" s="31" t="s">
        <v>61</v>
      </c>
      <c r="D76" s="54" t="s">
        <v>74</v>
      </c>
      <c r="E76" s="32" t="s">
        <v>63</v>
      </c>
      <c r="F76" s="42">
        <v>596</v>
      </c>
      <c r="G76" s="62">
        <f t="shared" si="18"/>
        <v>7152</v>
      </c>
      <c r="H76" s="62">
        <f t="shared" si="7"/>
        <v>49.666666666666664</v>
      </c>
      <c r="I76" s="34">
        <f t="shared" si="17"/>
        <v>39.166666666666664</v>
      </c>
      <c r="J76" s="69">
        <v>157.83000000000001</v>
      </c>
      <c r="K76" s="34">
        <v>0</v>
      </c>
      <c r="L76" s="67">
        <f t="shared" si="19"/>
        <v>41.110555555555557</v>
      </c>
    </row>
    <row r="77" spans="1:12" s="17" customFormat="1" ht="25.5" customHeight="1" x14ac:dyDescent="0.25">
      <c r="A77" s="18">
        <v>76</v>
      </c>
      <c r="B77" s="36" t="s">
        <v>77</v>
      </c>
      <c r="C77" s="31" t="s">
        <v>61</v>
      </c>
      <c r="D77" s="54" t="s">
        <v>74</v>
      </c>
      <c r="E77" s="32" t="s">
        <v>63</v>
      </c>
      <c r="F77" s="42">
        <v>596</v>
      </c>
      <c r="G77" s="62">
        <f t="shared" si="18"/>
        <v>7152</v>
      </c>
      <c r="H77" s="62">
        <f t="shared" ref="H77:H105" si="20">(F77/12)</f>
        <v>49.666666666666664</v>
      </c>
      <c r="I77" s="34">
        <f t="shared" si="17"/>
        <v>39.166666666666664</v>
      </c>
      <c r="J77" s="69">
        <v>114.08</v>
      </c>
      <c r="K77" s="34">
        <v>0</v>
      </c>
      <c r="L77" s="67">
        <f t="shared" si="19"/>
        <v>33.818888888888885</v>
      </c>
    </row>
    <row r="78" spans="1:12" s="17" customFormat="1" ht="25.5" customHeight="1" x14ac:dyDescent="0.25">
      <c r="A78" s="18">
        <v>77</v>
      </c>
      <c r="B78" s="36" t="s">
        <v>114</v>
      </c>
      <c r="C78" s="31" t="s">
        <v>61</v>
      </c>
      <c r="D78" s="54" t="s">
        <v>74</v>
      </c>
      <c r="E78" s="32" t="s">
        <v>63</v>
      </c>
      <c r="F78" s="42">
        <v>680</v>
      </c>
      <c r="G78" s="62">
        <f t="shared" si="18"/>
        <v>8160</v>
      </c>
      <c r="H78" s="62">
        <f t="shared" si="20"/>
        <v>56.666666666666664</v>
      </c>
      <c r="I78" s="34">
        <f t="shared" si="17"/>
        <v>39.166666666666664</v>
      </c>
      <c r="J78" s="34">
        <v>0</v>
      </c>
      <c r="K78" s="34">
        <v>0</v>
      </c>
      <c r="L78" s="67">
        <f t="shared" si="19"/>
        <v>15.972222222222221</v>
      </c>
    </row>
    <row r="79" spans="1:12" s="17" customFormat="1" ht="25.5" customHeight="1" x14ac:dyDescent="0.25">
      <c r="A79" s="18">
        <v>78</v>
      </c>
      <c r="B79" s="36" t="s">
        <v>81</v>
      </c>
      <c r="C79" s="31" t="s">
        <v>61</v>
      </c>
      <c r="D79" s="54" t="s">
        <v>74</v>
      </c>
      <c r="E79" s="32" t="s">
        <v>63</v>
      </c>
      <c r="F79" s="42">
        <v>515</v>
      </c>
      <c r="G79" s="62">
        <f t="shared" si="18"/>
        <v>6180</v>
      </c>
      <c r="H79" s="62">
        <f t="shared" si="20"/>
        <v>42.916666666666664</v>
      </c>
      <c r="I79" s="34">
        <f t="shared" si="17"/>
        <v>39.166666666666664</v>
      </c>
      <c r="J79" s="34">
        <v>0</v>
      </c>
      <c r="K79" s="34">
        <v>0</v>
      </c>
      <c r="L79" s="67">
        <f t="shared" si="19"/>
        <v>13.680555555555555</v>
      </c>
    </row>
    <row r="80" spans="1:12" s="17" customFormat="1" ht="25.5" customHeight="1" x14ac:dyDescent="0.25">
      <c r="A80" s="18">
        <v>79</v>
      </c>
      <c r="B80" s="36" t="s">
        <v>81</v>
      </c>
      <c r="C80" s="31" t="s">
        <v>61</v>
      </c>
      <c r="D80" s="54" t="s">
        <v>74</v>
      </c>
      <c r="E80" s="32" t="s">
        <v>63</v>
      </c>
      <c r="F80" s="42">
        <v>515</v>
      </c>
      <c r="G80" s="62">
        <f t="shared" si="18"/>
        <v>6180</v>
      </c>
      <c r="H80" s="62">
        <f t="shared" si="20"/>
        <v>42.916666666666664</v>
      </c>
      <c r="I80" s="34">
        <f t="shared" si="17"/>
        <v>39.166666666666664</v>
      </c>
      <c r="J80" s="34">
        <v>0</v>
      </c>
      <c r="K80" s="34">
        <v>0</v>
      </c>
      <c r="L80" s="67">
        <f t="shared" si="19"/>
        <v>13.680555555555555</v>
      </c>
    </row>
    <row r="81" spans="1:12" s="17" customFormat="1" ht="25.5" customHeight="1" x14ac:dyDescent="0.25">
      <c r="A81" s="18">
        <v>80</v>
      </c>
      <c r="B81" s="36" t="s">
        <v>81</v>
      </c>
      <c r="C81" s="31" t="s">
        <v>61</v>
      </c>
      <c r="D81" s="54" t="s">
        <v>74</v>
      </c>
      <c r="E81" s="32" t="s">
        <v>63</v>
      </c>
      <c r="F81" s="42">
        <v>789.44</v>
      </c>
      <c r="G81" s="62">
        <f t="shared" si="18"/>
        <v>9473.2800000000007</v>
      </c>
      <c r="H81" s="62">
        <f t="shared" si="20"/>
        <v>65.786666666666676</v>
      </c>
      <c r="I81" s="34">
        <f t="shared" si="17"/>
        <v>39.166666666666664</v>
      </c>
      <c r="J81" s="34">
        <v>0</v>
      </c>
      <c r="K81" s="34">
        <v>0</v>
      </c>
      <c r="L81" s="67">
        <f t="shared" si="19"/>
        <v>17.492222222222225</v>
      </c>
    </row>
    <row r="82" spans="1:12" s="17" customFormat="1" ht="25.5" customHeight="1" x14ac:dyDescent="0.25">
      <c r="A82" s="18">
        <v>81</v>
      </c>
      <c r="B82" s="36" t="s">
        <v>128</v>
      </c>
      <c r="C82" s="31" t="s">
        <v>61</v>
      </c>
      <c r="D82" s="54" t="s">
        <v>74</v>
      </c>
      <c r="E82" s="32" t="s">
        <v>63</v>
      </c>
      <c r="F82" s="42">
        <v>550.71</v>
      </c>
      <c r="G82" s="62">
        <f t="shared" si="18"/>
        <v>6608.52</v>
      </c>
      <c r="H82" s="62">
        <f t="shared" si="20"/>
        <v>45.892500000000005</v>
      </c>
      <c r="I82" s="34">
        <f t="shared" si="17"/>
        <v>39.166666666666664</v>
      </c>
      <c r="J82" s="34">
        <v>0</v>
      </c>
      <c r="K82" s="34">
        <v>0</v>
      </c>
      <c r="L82" s="67">
        <f t="shared" si="19"/>
        <v>14.176527777777778</v>
      </c>
    </row>
    <row r="83" spans="1:12" s="17" customFormat="1" ht="25.5" customHeight="1" x14ac:dyDescent="0.25">
      <c r="A83" s="18">
        <v>82</v>
      </c>
      <c r="B83" s="36" t="s">
        <v>81</v>
      </c>
      <c r="C83" s="31" t="s">
        <v>61</v>
      </c>
      <c r="D83" s="54" t="s">
        <v>74</v>
      </c>
      <c r="E83" s="32" t="s">
        <v>63</v>
      </c>
      <c r="F83" s="42">
        <v>515</v>
      </c>
      <c r="G83" s="62">
        <f t="shared" si="18"/>
        <v>6180</v>
      </c>
      <c r="H83" s="62">
        <f t="shared" si="20"/>
        <v>42.916666666666664</v>
      </c>
      <c r="I83" s="34">
        <f t="shared" si="17"/>
        <v>39.166666666666664</v>
      </c>
      <c r="J83" s="69">
        <v>68.8</v>
      </c>
      <c r="K83" s="34">
        <v>0</v>
      </c>
      <c r="L83" s="67">
        <f t="shared" si="19"/>
        <v>25.147222222222222</v>
      </c>
    </row>
    <row r="84" spans="1:12" s="17" customFormat="1" ht="25.5" customHeight="1" x14ac:dyDescent="0.25">
      <c r="A84" s="18">
        <v>83</v>
      </c>
      <c r="B84" s="36" t="s">
        <v>81</v>
      </c>
      <c r="C84" s="31" t="s">
        <v>61</v>
      </c>
      <c r="D84" s="54" t="s">
        <v>74</v>
      </c>
      <c r="E84" s="32" t="s">
        <v>63</v>
      </c>
      <c r="F84" s="42">
        <v>515</v>
      </c>
      <c r="G84" s="62">
        <f t="shared" si="18"/>
        <v>6180</v>
      </c>
      <c r="H84" s="62">
        <f t="shared" si="20"/>
        <v>42.916666666666664</v>
      </c>
      <c r="I84" s="34">
        <f t="shared" si="17"/>
        <v>39.166666666666664</v>
      </c>
      <c r="J84" s="69">
        <v>0</v>
      </c>
      <c r="K84" s="34">
        <v>35</v>
      </c>
      <c r="L84" s="67">
        <f t="shared" si="19"/>
        <v>19.513888888888889</v>
      </c>
    </row>
    <row r="85" spans="1:12" s="17" customFormat="1" ht="25.5" customHeight="1" x14ac:dyDescent="0.25">
      <c r="A85" s="18">
        <v>84</v>
      </c>
      <c r="B85" s="36" t="s">
        <v>77</v>
      </c>
      <c r="C85" s="31" t="s">
        <v>61</v>
      </c>
      <c r="D85" s="54" t="s">
        <v>74</v>
      </c>
      <c r="E85" s="32" t="s">
        <v>63</v>
      </c>
      <c r="F85" s="42">
        <v>607.97</v>
      </c>
      <c r="G85" s="62">
        <f t="shared" si="18"/>
        <v>7295.64</v>
      </c>
      <c r="H85" s="62">
        <f t="shared" si="20"/>
        <v>50.664166666666667</v>
      </c>
      <c r="I85" s="34">
        <f t="shared" si="17"/>
        <v>39.166666666666664</v>
      </c>
      <c r="J85" s="69">
        <v>116.2</v>
      </c>
      <c r="K85" s="34">
        <v>0</v>
      </c>
      <c r="L85" s="67">
        <f t="shared" si="19"/>
        <v>34.338472222222222</v>
      </c>
    </row>
    <row r="86" spans="1:12" s="17" customFormat="1" ht="25.5" customHeight="1" x14ac:dyDescent="0.25">
      <c r="A86" s="18">
        <v>85</v>
      </c>
      <c r="B86" s="36" t="s">
        <v>77</v>
      </c>
      <c r="C86" s="31" t="s">
        <v>61</v>
      </c>
      <c r="D86" s="54" t="s">
        <v>74</v>
      </c>
      <c r="E86" s="32" t="s">
        <v>63</v>
      </c>
      <c r="F86" s="42">
        <v>515</v>
      </c>
      <c r="G86" s="62">
        <f t="shared" si="18"/>
        <v>6180</v>
      </c>
      <c r="H86" s="62">
        <f t="shared" si="20"/>
        <v>42.916666666666664</v>
      </c>
      <c r="I86" s="34">
        <f t="shared" si="17"/>
        <v>39.166666666666664</v>
      </c>
      <c r="J86" s="69">
        <v>120.1</v>
      </c>
      <c r="K86" s="34">
        <v>0</v>
      </c>
      <c r="L86" s="67">
        <f t="shared" si="19"/>
        <v>33.697222222222223</v>
      </c>
    </row>
    <row r="87" spans="1:12" s="17" customFormat="1" ht="25.5" customHeight="1" x14ac:dyDescent="0.25">
      <c r="A87" s="18">
        <v>86</v>
      </c>
      <c r="B87" s="36" t="s">
        <v>81</v>
      </c>
      <c r="C87" s="31" t="s">
        <v>61</v>
      </c>
      <c r="D87" s="54" t="s">
        <v>74</v>
      </c>
      <c r="E87" s="32" t="s">
        <v>63</v>
      </c>
      <c r="F87" s="42">
        <v>515</v>
      </c>
      <c r="G87" s="62">
        <f t="shared" si="18"/>
        <v>6180</v>
      </c>
      <c r="H87" s="62">
        <f t="shared" si="20"/>
        <v>42.916666666666664</v>
      </c>
      <c r="I87" s="34">
        <f t="shared" si="17"/>
        <v>39.166666666666664</v>
      </c>
      <c r="J87" s="69">
        <v>0</v>
      </c>
      <c r="K87" s="34">
        <v>0</v>
      </c>
      <c r="L87" s="67">
        <f t="shared" si="19"/>
        <v>13.680555555555555</v>
      </c>
    </row>
    <row r="88" spans="1:12" s="17" customFormat="1" ht="25.5" customHeight="1" x14ac:dyDescent="0.25">
      <c r="A88" s="18">
        <v>87</v>
      </c>
      <c r="B88" s="36" t="s">
        <v>142</v>
      </c>
      <c r="C88" s="31" t="s">
        <v>61</v>
      </c>
      <c r="D88" s="54" t="s">
        <v>74</v>
      </c>
      <c r="E88" s="32" t="s">
        <v>63</v>
      </c>
      <c r="F88" s="42">
        <v>532.15</v>
      </c>
      <c r="G88" s="62">
        <f t="shared" si="18"/>
        <v>6385.7999999999993</v>
      </c>
      <c r="H88" s="62">
        <f t="shared" si="20"/>
        <v>44.345833333333331</v>
      </c>
      <c r="I88" s="34">
        <f t="shared" si="17"/>
        <v>39.166666666666664</v>
      </c>
      <c r="J88" s="69">
        <v>102.12</v>
      </c>
      <c r="K88" s="34">
        <v>0</v>
      </c>
      <c r="L88" s="67">
        <f t="shared" si="19"/>
        <v>30.938749999999999</v>
      </c>
    </row>
    <row r="89" spans="1:12" s="17" customFormat="1" ht="25.5" customHeight="1" x14ac:dyDescent="0.25">
      <c r="A89" s="18">
        <v>88</v>
      </c>
      <c r="B89" s="36" t="s">
        <v>142</v>
      </c>
      <c r="C89" s="31" t="s">
        <v>61</v>
      </c>
      <c r="D89" s="54" t="s">
        <v>74</v>
      </c>
      <c r="E89" s="32" t="s">
        <v>63</v>
      </c>
      <c r="F89" s="42">
        <v>515</v>
      </c>
      <c r="G89" s="62">
        <f t="shared" si="18"/>
        <v>6180</v>
      </c>
      <c r="H89" s="62">
        <f t="shared" si="20"/>
        <v>42.916666666666664</v>
      </c>
      <c r="I89" s="34">
        <f t="shared" si="17"/>
        <v>39.166666666666664</v>
      </c>
      <c r="J89" s="69">
        <v>0</v>
      </c>
      <c r="K89" s="34">
        <v>0</v>
      </c>
      <c r="L89" s="67">
        <f t="shared" si="19"/>
        <v>13.680555555555555</v>
      </c>
    </row>
    <row r="90" spans="1:12" s="17" customFormat="1" ht="25.5" customHeight="1" x14ac:dyDescent="0.25">
      <c r="A90" s="18">
        <v>89</v>
      </c>
      <c r="B90" s="36" t="s">
        <v>81</v>
      </c>
      <c r="C90" s="31" t="s">
        <v>61</v>
      </c>
      <c r="D90" s="54" t="s">
        <v>74</v>
      </c>
      <c r="E90" s="32" t="s">
        <v>63</v>
      </c>
      <c r="F90" s="42">
        <v>596.21</v>
      </c>
      <c r="G90" s="62">
        <f t="shared" si="18"/>
        <v>7154.52</v>
      </c>
      <c r="H90" s="62">
        <f t="shared" si="20"/>
        <v>49.68416666666667</v>
      </c>
      <c r="I90" s="34">
        <f t="shared" si="17"/>
        <v>39.166666666666664</v>
      </c>
      <c r="J90" s="69">
        <v>0</v>
      </c>
      <c r="K90" s="34">
        <v>0</v>
      </c>
      <c r="L90" s="67">
        <f t="shared" si="19"/>
        <v>14.808472222222221</v>
      </c>
    </row>
    <row r="91" spans="1:12" s="17" customFormat="1" ht="25.5" customHeight="1" x14ac:dyDescent="0.25">
      <c r="A91" s="18">
        <v>90</v>
      </c>
      <c r="B91" s="36" t="s">
        <v>77</v>
      </c>
      <c r="C91" s="31" t="s">
        <v>61</v>
      </c>
      <c r="D91" s="54" t="s">
        <v>74</v>
      </c>
      <c r="E91" s="32" t="s">
        <v>63</v>
      </c>
      <c r="F91" s="42">
        <v>596</v>
      </c>
      <c r="G91" s="62">
        <f t="shared" si="18"/>
        <v>7152</v>
      </c>
      <c r="H91" s="62">
        <f t="shared" si="20"/>
        <v>49.666666666666664</v>
      </c>
      <c r="I91" s="34">
        <f t="shared" si="17"/>
        <v>39.166666666666664</v>
      </c>
      <c r="J91" s="69">
        <v>104.16</v>
      </c>
      <c r="K91" s="34">
        <v>0</v>
      </c>
      <c r="L91" s="67">
        <f t="shared" si="19"/>
        <v>32.165555555555557</v>
      </c>
    </row>
    <row r="92" spans="1:12" s="17" customFormat="1" ht="25.5" customHeight="1" x14ac:dyDescent="0.25">
      <c r="A92" s="18">
        <v>91</v>
      </c>
      <c r="B92" s="36" t="s">
        <v>81</v>
      </c>
      <c r="C92" s="31" t="s">
        <v>61</v>
      </c>
      <c r="D92" s="54" t="s">
        <v>74</v>
      </c>
      <c r="E92" s="32" t="s">
        <v>63</v>
      </c>
      <c r="F92" s="42">
        <v>515</v>
      </c>
      <c r="G92" s="62">
        <f t="shared" si="18"/>
        <v>6180</v>
      </c>
      <c r="H92" s="62">
        <f t="shared" si="20"/>
        <v>42.916666666666664</v>
      </c>
      <c r="I92" s="34">
        <f t="shared" si="17"/>
        <v>39.166666666666664</v>
      </c>
      <c r="J92" s="71">
        <v>73.099999999999994</v>
      </c>
      <c r="K92" s="34">
        <v>0</v>
      </c>
      <c r="L92" s="67">
        <f t="shared" si="19"/>
        <v>25.863888888888891</v>
      </c>
    </row>
    <row r="93" spans="1:12" s="17" customFormat="1" ht="25.5" customHeight="1" x14ac:dyDescent="0.25">
      <c r="A93" s="18">
        <v>92</v>
      </c>
      <c r="B93" s="36" t="s">
        <v>91</v>
      </c>
      <c r="C93" s="31" t="s">
        <v>61</v>
      </c>
      <c r="D93" s="54" t="s">
        <v>74</v>
      </c>
      <c r="E93" s="32" t="s">
        <v>63</v>
      </c>
      <c r="F93" s="42">
        <v>529.91</v>
      </c>
      <c r="G93" s="62">
        <f t="shared" ref="G93:G96" si="21">F93*12</f>
        <v>6358.92</v>
      </c>
      <c r="H93" s="62">
        <f t="shared" si="20"/>
        <v>44.159166666666664</v>
      </c>
      <c r="I93" s="34">
        <f t="shared" si="17"/>
        <v>39.166666666666664</v>
      </c>
      <c r="J93" s="34">
        <v>0</v>
      </c>
      <c r="K93" s="34">
        <v>0</v>
      </c>
      <c r="L93" s="67">
        <f t="shared" si="19"/>
        <v>13.887638888888887</v>
      </c>
    </row>
    <row r="94" spans="1:12" s="17" customFormat="1" ht="25.5" customHeight="1" x14ac:dyDescent="0.25">
      <c r="A94" s="18">
        <v>93</v>
      </c>
      <c r="B94" s="38" t="s">
        <v>150</v>
      </c>
      <c r="C94" s="31" t="s">
        <v>61</v>
      </c>
      <c r="D94" s="54" t="s">
        <v>74</v>
      </c>
      <c r="E94" s="32" t="s">
        <v>63</v>
      </c>
      <c r="F94" s="42">
        <v>515</v>
      </c>
      <c r="G94" s="62">
        <f t="shared" si="21"/>
        <v>6180</v>
      </c>
      <c r="H94" s="62">
        <f t="shared" si="20"/>
        <v>42.916666666666664</v>
      </c>
      <c r="I94" s="34">
        <f t="shared" si="17"/>
        <v>39.166666666666664</v>
      </c>
      <c r="J94" s="34">
        <v>0</v>
      </c>
      <c r="K94" s="34">
        <v>0</v>
      </c>
      <c r="L94" s="67">
        <f t="shared" si="19"/>
        <v>13.680555555555555</v>
      </c>
    </row>
    <row r="95" spans="1:12" s="17" customFormat="1" ht="25.5" customHeight="1" x14ac:dyDescent="0.25">
      <c r="A95" s="18">
        <v>94</v>
      </c>
      <c r="B95" s="36" t="s">
        <v>70</v>
      </c>
      <c r="C95" s="31" t="s">
        <v>61</v>
      </c>
      <c r="D95" s="54" t="s">
        <v>74</v>
      </c>
      <c r="E95" s="32" t="s">
        <v>63</v>
      </c>
      <c r="F95" s="42">
        <v>596.21</v>
      </c>
      <c r="G95" s="62">
        <f t="shared" si="21"/>
        <v>7154.52</v>
      </c>
      <c r="H95" s="62">
        <f t="shared" si="20"/>
        <v>49.68416666666667</v>
      </c>
      <c r="I95" s="34">
        <f t="shared" si="17"/>
        <v>39.166666666666664</v>
      </c>
      <c r="J95" s="34">
        <v>0</v>
      </c>
      <c r="K95" s="34">
        <v>0</v>
      </c>
      <c r="L95" s="67">
        <f t="shared" si="19"/>
        <v>14.808472222222221</v>
      </c>
    </row>
    <row r="96" spans="1:12" s="17" customFormat="1" ht="25.5" customHeight="1" x14ac:dyDescent="0.25">
      <c r="A96" s="18">
        <v>95</v>
      </c>
      <c r="B96" s="36" t="s">
        <v>102</v>
      </c>
      <c r="C96" s="31" t="s">
        <v>61</v>
      </c>
      <c r="D96" s="32" t="s">
        <v>62</v>
      </c>
      <c r="E96" s="32" t="s">
        <v>63</v>
      </c>
      <c r="F96" s="42">
        <v>651.99</v>
      </c>
      <c r="G96" s="62">
        <f t="shared" si="21"/>
        <v>7823.88</v>
      </c>
      <c r="H96" s="62">
        <f t="shared" si="20"/>
        <v>54.332500000000003</v>
      </c>
      <c r="I96" s="34">
        <f t="shared" si="17"/>
        <v>39.166666666666664</v>
      </c>
      <c r="J96" s="34">
        <v>0</v>
      </c>
      <c r="K96" s="34">
        <v>0</v>
      </c>
      <c r="L96" s="67">
        <f t="shared" si="19"/>
        <v>15.583194444444445</v>
      </c>
    </row>
    <row r="97" spans="1:12" s="17" customFormat="1" ht="25.5" customHeight="1" x14ac:dyDescent="0.25">
      <c r="A97" s="18">
        <v>96</v>
      </c>
      <c r="B97" s="53" t="s">
        <v>60</v>
      </c>
      <c r="C97" s="31" t="s">
        <v>61</v>
      </c>
      <c r="D97" s="32" t="s">
        <v>62</v>
      </c>
      <c r="E97" s="32" t="s">
        <v>63</v>
      </c>
      <c r="F97" s="42">
        <v>578</v>
      </c>
      <c r="G97" s="62">
        <f t="shared" ref="G97:G147" si="22">F97*12</f>
        <v>6936</v>
      </c>
      <c r="H97" s="62">
        <f t="shared" si="20"/>
        <v>48.166666666666664</v>
      </c>
      <c r="I97" s="34">
        <f t="shared" si="17"/>
        <v>39.166666666666664</v>
      </c>
      <c r="J97" s="69">
        <v>144.6</v>
      </c>
      <c r="K97" s="34">
        <v>0</v>
      </c>
      <c r="L97" s="67">
        <f t="shared" si="19"/>
        <v>38.655555555555559</v>
      </c>
    </row>
    <row r="98" spans="1:12" s="17" customFormat="1" ht="25.5" customHeight="1" x14ac:dyDescent="0.25">
      <c r="A98" s="18">
        <v>97</v>
      </c>
      <c r="B98" s="55" t="s">
        <v>88</v>
      </c>
      <c r="C98" s="31" t="s">
        <v>165</v>
      </c>
      <c r="D98" s="32" t="s">
        <v>62</v>
      </c>
      <c r="E98" s="32" t="s">
        <v>63</v>
      </c>
      <c r="F98" s="42">
        <v>490</v>
      </c>
      <c r="G98" s="62">
        <f>F98*12</f>
        <v>5880</v>
      </c>
      <c r="H98" s="62">
        <f>(F98/12)</f>
        <v>40.833333333333336</v>
      </c>
      <c r="I98" s="34">
        <f t="shared" si="17"/>
        <v>39.166666666666664</v>
      </c>
      <c r="J98" s="69">
        <v>122.4</v>
      </c>
      <c r="K98" s="34">
        <v>0</v>
      </c>
      <c r="L98" s="67">
        <f t="shared" si="19"/>
        <v>33.733333333333334</v>
      </c>
    </row>
    <row r="99" spans="1:12" s="17" customFormat="1" ht="25.5" customHeight="1" x14ac:dyDescent="0.25">
      <c r="A99" s="18">
        <v>98</v>
      </c>
      <c r="B99" s="36" t="s">
        <v>66</v>
      </c>
      <c r="C99" s="31" t="s">
        <v>61</v>
      </c>
      <c r="D99" s="32" t="s">
        <v>62</v>
      </c>
      <c r="E99" s="32" t="s">
        <v>63</v>
      </c>
      <c r="F99" s="42">
        <f>548.51+29.49</f>
        <v>578</v>
      </c>
      <c r="G99" s="62">
        <f t="shared" ref="G99:G135" si="23">F99*12</f>
        <v>6936</v>
      </c>
      <c r="H99" s="62">
        <f t="shared" si="20"/>
        <v>48.166666666666664</v>
      </c>
      <c r="I99" s="34">
        <f t="shared" si="17"/>
        <v>39.166666666666664</v>
      </c>
      <c r="J99" s="69">
        <v>125.32</v>
      </c>
      <c r="K99" s="34">
        <v>0</v>
      </c>
      <c r="L99" s="67">
        <f t="shared" si="19"/>
        <v>35.44222222222222</v>
      </c>
    </row>
    <row r="100" spans="1:12" s="17" customFormat="1" ht="25.5" customHeight="1" x14ac:dyDescent="0.25">
      <c r="A100" s="18">
        <v>99</v>
      </c>
      <c r="B100" s="55" t="s">
        <v>66</v>
      </c>
      <c r="C100" s="31" t="s">
        <v>165</v>
      </c>
      <c r="D100" s="32" t="s">
        <v>62</v>
      </c>
      <c r="E100" s="32" t="s">
        <v>63</v>
      </c>
      <c r="F100" s="42">
        <v>490</v>
      </c>
      <c r="G100" s="62">
        <f>F100*12</f>
        <v>5880</v>
      </c>
      <c r="H100" s="62">
        <f>(F100/12)</f>
        <v>40.833333333333336</v>
      </c>
      <c r="I100" s="34">
        <f t="shared" si="17"/>
        <v>39.166666666666664</v>
      </c>
      <c r="J100" s="69">
        <v>122.4</v>
      </c>
      <c r="K100" s="34">
        <v>0</v>
      </c>
      <c r="L100" s="67">
        <f t="shared" si="19"/>
        <v>33.733333333333334</v>
      </c>
    </row>
    <row r="101" spans="1:12" s="17" customFormat="1" ht="25.5" customHeight="1" x14ac:dyDescent="0.25">
      <c r="A101" s="18">
        <v>100</v>
      </c>
      <c r="B101" s="36" t="s">
        <v>70</v>
      </c>
      <c r="C101" s="31" t="s">
        <v>61</v>
      </c>
      <c r="D101" s="32" t="s">
        <v>62</v>
      </c>
      <c r="E101" s="32" t="s">
        <v>63</v>
      </c>
      <c r="F101" s="42">
        <f>554.3+6.7</f>
        <v>561</v>
      </c>
      <c r="G101" s="62">
        <f t="shared" si="23"/>
        <v>6732</v>
      </c>
      <c r="H101" s="62">
        <f t="shared" si="20"/>
        <v>46.75</v>
      </c>
      <c r="I101" s="34">
        <f t="shared" si="17"/>
        <v>39.166666666666664</v>
      </c>
      <c r="J101" s="69">
        <v>140.4</v>
      </c>
      <c r="K101" s="34">
        <v>0</v>
      </c>
      <c r="L101" s="67">
        <f t="shared" si="19"/>
        <v>37.719444444444441</v>
      </c>
    </row>
    <row r="102" spans="1:12" s="17" customFormat="1" ht="25.5" customHeight="1" x14ac:dyDescent="0.25">
      <c r="A102" s="18">
        <v>101</v>
      </c>
      <c r="B102" s="56" t="s">
        <v>84</v>
      </c>
      <c r="C102" s="31" t="s">
        <v>61</v>
      </c>
      <c r="D102" s="32" t="s">
        <v>62</v>
      </c>
      <c r="E102" s="32" t="s">
        <v>63</v>
      </c>
      <c r="F102" s="42">
        <v>769.11</v>
      </c>
      <c r="G102" s="62">
        <f t="shared" si="23"/>
        <v>9229.32</v>
      </c>
      <c r="H102" s="62">
        <f t="shared" si="20"/>
        <v>64.092500000000001</v>
      </c>
      <c r="I102" s="34">
        <f t="shared" si="17"/>
        <v>39.166666666666664</v>
      </c>
      <c r="J102" s="69">
        <v>193.6</v>
      </c>
      <c r="K102" s="34">
        <v>0</v>
      </c>
      <c r="L102" s="67">
        <f t="shared" si="19"/>
        <v>49.476527777777768</v>
      </c>
    </row>
    <row r="103" spans="1:12" s="17" customFormat="1" ht="25.5" customHeight="1" x14ac:dyDescent="0.25">
      <c r="A103" s="18">
        <v>102</v>
      </c>
      <c r="B103" s="57" t="s">
        <v>88</v>
      </c>
      <c r="C103" s="31" t="s">
        <v>61</v>
      </c>
      <c r="D103" s="32" t="s">
        <v>62</v>
      </c>
      <c r="E103" s="32" t="s">
        <v>63</v>
      </c>
      <c r="F103" s="42">
        <v>515</v>
      </c>
      <c r="G103" s="62">
        <f t="shared" si="23"/>
        <v>6180</v>
      </c>
      <c r="H103" s="62">
        <f t="shared" si="20"/>
        <v>42.916666666666664</v>
      </c>
      <c r="I103" s="34">
        <f t="shared" si="17"/>
        <v>39.166666666666664</v>
      </c>
      <c r="J103" s="69">
        <v>129</v>
      </c>
      <c r="K103" s="34">
        <v>0</v>
      </c>
      <c r="L103" s="67">
        <f t="shared" si="19"/>
        <v>35.18055555555555</v>
      </c>
    </row>
    <row r="104" spans="1:12" s="17" customFormat="1" ht="25.5" customHeight="1" x14ac:dyDescent="0.25">
      <c r="A104" s="18">
        <v>103</v>
      </c>
      <c r="B104" s="57" t="s">
        <v>84</v>
      </c>
      <c r="C104" s="31" t="s">
        <v>61</v>
      </c>
      <c r="D104" s="32" t="s">
        <v>62</v>
      </c>
      <c r="E104" s="32" t="s">
        <v>63</v>
      </c>
      <c r="F104" s="42">
        <v>708.09</v>
      </c>
      <c r="G104" s="62">
        <f t="shared" si="23"/>
        <v>8497.08</v>
      </c>
      <c r="H104" s="62">
        <f t="shared" si="20"/>
        <v>59.0075</v>
      </c>
      <c r="I104" s="34">
        <f t="shared" si="17"/>
        <v>39.166666666666664</v>
      </c>
      <c r="J104" s="69">
        <v>96.04</v>
      </c>
      <c r="K104" s="34">
        <v>0</v>
      </c>
      <c r="L104" s="67">
        <f t="shared" si="19"/>
        <v>32.369027777777781</v>
      </c>
    </row>
    <row r="105" spans="1:12" s="17" customFormat="1" ht="25.5" customHeight="1" x14ac:dyDescent="0.25">
      <c r="A105" s="18">
        <v>104</v>
      </c>
      <c r="B105" s="57" t="s">
        <v>84</v>
      </c>
      <c r="C105" s="31" t="s">
        <v>61</v>
      </c>
      <c r="D105" s="32" t="s">
        <v>62</v>
      </c>
      <c r="E105" s="32" t="s">
        <v>63</v>
      </c>
      <c r="F105" s="42">
        <v>738</v>
      </c>
      <c r="G105" s="62">
        <f t="shared" si="23"/>
        <v>8856</v>
      </c>
      <c r="H105" s="62">
        <f t="shared" si="20"/>
        <v>61.5</v>
      </c>
      <c r="I105" s="34">
        <f t="shared" si="17"/>
        <v>39.166666666666664</v>
      </c>
      <c r="J105" s="69">
        <v>138.78</v>
      </c>
      <c r="K105" s="34">
        <v>0</v>
      </c>
      <c r="L105" s="67">
        <f t="shared" si="19"/>
        <v>39.907777777777774</v>
      </c>
    </row>
    <row r="106" spans="1:12" s="17" customFormat="1" ht="25.5" customHeight="1" x14ac:dyDescent="0.25">
      <c r="A106" s="18">
        <v>105</v>
      </c>
      <c r="B106" s="45" t="s">
        <v>99</v>
      </c>
      <c r="C106" s="31" t="s">
        <v>61</v>
      </c>
      <c r="D106" s="32" t="s">
        <v>62</v>
      </c>
      <c r="E106" s="32" t="s">
        <v>63</v>
      </c>
      <c r="F106" s="42">
        <v>515</v>
      </c>
      <c r="G106" s="62">
        <f t="shared" si="23"/>
        <v>6180</v>
      </c>
      <c r="H106" s="62">
        <f t="shared" ref="H106:H124" si="24">(F106/12)</f>
        <v>42.916666666666664</v>
      </c>
      <c r="I106" s="34">
        <f t="shared" si="17"/>
        <v>39.166666666666664</v>
      </c>
      <c r="J106" s="71">
        <v>104.75999999999999</v>
      </c>
      <c r="K106" s="34">
        <v>0</v>
      </c>
      <c r="L106" s="67">
        <f t="shared" si="19"/>
        <v>31.140555555555551</v>
      </c>
    </row>
    <row r="107" spans="1:12" s="17" customFormat="1" ht="25.5" customHeight="1" x14ac:dyDescent="0.25">
      <c r="A107" s="18">
        <v>106</v>
      </c>
      <c r="B107" s="36" t="s">
        <v>170</v>
      </c>
      <c r="C107" s="31" t="s">
        <v>61</v>
      </c>
      <c r="D107" s="32" t="s">
        <v>62</v>
      </c>
      <c r="E107" s="32" t="s">
        <v>63</v>
      </c>
      <c r="F107" s="42">
        <v>515</v>
      </c>
      <c r="G107" s="62">
        <f t="shared" si="23"/>
        <v>6180</v>
      </c>
      <c r="H107" s="62">
        <f t="shared" si="24"/>
        <v>42.916666666666664</v>
      </c>
      <c r="I107" s="34">
        <f t="shared" si="17"/>
        <v>39.166666666666664</v>
      </c>
      <c r="J107" s="71">
        <v>129</v>
      </c>
      <c r="K107" s="34">
        <v>0</v>
      </c>
      <c r="L107" s="67">
        <f t="shared" si="19"/>
        <v>35.18055555555555</v>
      </c>
    </row>
    <row r="108" spans="1:12" s="17" customFormat="1" ht="25.5" customHeight="1" x14ac:dyDescent="0.25">
      <c r="A108" s="18">
        <v>107</v>
      </c>
      <c r="B108" s="45" t="s">
        <v>105</v>
      </c>
      <c r="C108" s="31" t="s">
        <v>61</v>
      </c>
      <c r="D108" s="32" t="s">
        <v>62</v>
      </c>
      <c r="E108" s="32" t="s">
        <v>63</v>
      </c>
      <c r="F108" s="42">
        <v>515</v>
      </c>
      <c r="G108" s="62">
        <f t="shared" si="23"/>
        <v>6180</v>
      </c>
      <c r="H108" s="62">
        <f t="shared" si="24"/>
        <v>42.916666666666664</v>
      </c>
      <c r="I108" s="34">
        <f t="shared" si="17"/>
        <v>39.166666666666664</v>
      </c>
      <c r="J108" s="71">
        <v>129</v>
      </c>
      <c r="K108" s="34">
        <v>0</v>
      </c>
      <c r="L108" s="67">
        <f t="shared" si="19"/>
        <v>35.18055555555555</v>
      </c>
    </row>
    <row r="109" spans="1:12" s="17" customFormat="1" ht="25.5" customHeight="1" x14ac:dyDescent="0.25">
      <c r="A109" s="18">
        <v>108</v>
      </c>
      <c r="B109" s="36" t="s">
        <v>70</v>
      </c>
      <c r="C109" s="31" t="s">
        <v>61</v>
      </c>
      <c r="D109" s="32" t="s">
        <v>62</v>
      </c>
      <c r="E109" s="32" t="s">
        <v>63</v>
      </c>
      <c r="F109" s="42">
        <v>596.21</v>
      </c>
      <c r="G109" s="62">
        <f t="shared" si="23"/>
        <v>7154.52</v>
      </c>
      <c r="H109" s="62">
        <f t="shared" si="24"/>
        <v>49.68416666666667</v>
      </c>
      <c r="I109" s="34">
        <f t="shared" si="17"/>
        <v>39.166666666666664</v>
      </c>
      <c r="J109" s="69">
        <v>0</v>
      </c>
      <c r="K109" s="34">
        <v>0</v>
      </c>
      <c r="L109" s="67">
        <f t="shared" si="19"/>
        <v>14.808472222222221</v>
      </c>
    </row>
    <row r="110" spans="1:12" s="17" customFormat="1" ht="25.5" customHeight="1" x14ac:dyDescent="0.25">
      <c r="A110" s="18">
        <v>109</v>
      </c>
      <c r="B110" s="36" t="s">
        <v>112</v>
      </c>
      <c r="C110" s="31" t="s">
        <v>61</v>
      </c>
      <c r="D110" s="32" t="s">
        <v>62</v>
      </c>
      <c r="E110" s="32" t="s">
        <v>63</v>
      </c>
      <c r="F110" s="42">
        <v>515</v>
      </c>
      <c r="G110" s="62">
        <f t="shared" si="23"/>
        <v>6180</v>
      </c>
      <c r="H110" s="62">
        <f t="shared" si="24"/>
        <v>42.916666666666664</v>
      </c>
      <c r="I110" s="34">
        <f t="shared" si="17"/>
        <v>39.166666666666664</v>
      </c>
      <c r="J110" s="71">
        <v>129</v>
      </c>
      <c r="K110" s="34">
        <v>0</v>
      </c>
      <c r="L110" s="67">
        <f t="shared" si="19"/>
        <v>35.18055555555555</v>
      </c>
    </row>
    <row r="111" spans="1:12" s="17" customFormat="1" ht="25.5" customHeight="1" x14ac:dyDescent="0.25">
      <c r="A111" s="18">
        <v>110</v>
      </c>
      <c r="B111" s="41" t="s">
        <v>120</v>
      </c>
      <c r="C111" s="31" t="s">
        <v>61</v>
      </c>
      <c r="D111" s="32" t="s">
        <v>62</v>
      </c>
      <c r="E111" s="32" t="s">
        <v>63</v>
      </c>
      <c r="F111" s="42">
        <v>596</v>
      </c>
      <c r="G111" s="62">
        <f t="shared" si="23"/>
        <v>7152</v>
      </c>
      <c r="H111" s="62">
        <f t="shared" si="24"/>
        <v>49.666666666666664</v>
      </c>
      <c r="I111" s="34">
        <f t="shared" si="17"/>
        <v>39.166666666666664</v>
      </c>
      <c r="J111" s="69">
        <v>146.45000000000002</v>
      </c>
      <c r="K111" s="34">
        <v>0</v>
      </c>
      <c r="L111" s="67">
        <f t="shared" si="19"/>
        <v>39.213888888888896</v>
      </c>
    </row>
    <row r="112" spans="1:12" s="17" customFormat="1" ht="25.5" customHeight="1" x14ac:dyDescent="0.25">
      <c r="A112" s="18">
        <v>111</v>
      </c>
      <c r="B112" s="38" t="s">
        <v>127</v>
      </c>
      <c r="C112" s="31" t="s">
        <v>61</v>
      </c>
      <c r="D112" s="32" t="s">
        <v>62</v>
      </c>
      <c r="E112" s="32" t="s">
        <v>63</v>
      </c>
      <c r="F112" s="42">
        <v>515</v>
      </c>
      <c r="G112" s="62">
        <f t="shared" si="23"/>
        <v>6180</v>
      </c>
      <c r="H112" s="62">
        <f t="shared" si="24"/>
        <v>42.916666666666664</v>
      </c>
      <c r="I112" s="34">
        <f t="shared" si="17"/>
        <v>39.166666666666664</v>
      </c>
      <c r="J112" s="72">
        <v>66.87</v>
      </c>
      <c r="K112" s="34">
        <v>0</v>
      </c>
      <c r="L112" s="67">
        <f t="shared" si="19"/>
        <v>24.825555555555553</v>
      </c>
    </row>
    <row r="113" spans="1:12" s="17" customFormat="1" ht="25.5" customHeight="1" x14ac:dyDescent="0.25">
      <c r="A113" s="18">
        <v>112</v>
      </c>
      <c r="B113" s="38" t="s">
        <v>112</v>
      </c>
      <c r="C113" s="31" t="s">
        <v>61</v>
      </c>
      <c r="D113" s="32" t="s">
        <v>62</v>
      </c>
      <c r="E113" s="32" t="s">
        <v>63</v>
      </c>
      <c r="F113" s="42">
        <v>515</v>
      </c>
      <c r="G113" s="62">
        <f t="shared" si="23"/>
        <v>6180</v>
      </c>
      <c r="H113" s="62">
        <f t="shared" si="24"/>
        <v>42.916666666666664</v>
      </c>
      <c r="I113" s="34">
        <f t="shared" si="17"/>
        <v>39.166666666666664</v>
      </c>
      <c r="J113" s="73">
        <v>129</v>
      </c>
      <c r="K113" s="34">
        <v>0</v>
      </c>
      <c r="L113" s="67">
        <f t="shared" si="19"/>
        <v>35.18055555555555</v>
      </c>
    </row>
    <row r="114" spans="1:12" s="17" customFormat="1" ht="25.5" customHeight="1" x14ac:dyDescent="0.25">
      <c r="A114" s="18">
        <v>113</v>
      </c>
      <c r="B114" s="38" t="s">
        <v>131</v>
      </c>
      <c r="C114" s="31" t="s">
        <v>61</v>
      </c>
      <c r="D114" s="32" t="s">
        <v>62</v>
      </c>
      <c r="E114" s="32" t="s">
        <v>63</v>
      </c>
      <c r="F114" s="42">
        <v>515</v>
      </c>
      <c r="G114" s="62">
        <f t="shared" si="23"/>
        <v>6180</v>
      </c>
      <c r="H114" s="62">
        <f t="shared" si="24"/>
        <v>42.916666666666664</v>
      </c>
      <c r="I114" s="34">
        <f t="shared" si="17"/>
        <v>39.166666666666664</v>
      </c>
      <c r="J114" s="73">
        <v>40.89</v>
      </c>
      <c r="K114" s="34">
        <v>0</v>
      </c>
      <c r="L114" s="67">
        <f t="shared" si="19"/>
        <v>20.495555555555555</v>
      </c>
    </row>
    <row r="115" spans="1:12" s="17" customFormat="1" ht="25.5" customHeight="1" x14ac:dyDescent="0.25">
      <c r="A115" s="18">
        <v>114</v>
      </c>
      <c r="B115" s="36" t="s">
        <v>133</v>
      </c>
      <c r="C115" s="31" t="s">
        <v>61</v>
      </c>
      <c r="D115" s="32" t="s">
        <v>62</v>
      </c>
      <c r="E115" s="32" t="s">
        <v>63</v>
      </c>
      <c r="F115" s="42">
        <v>680</v>
      </c>
      <c r="G115" s="62">
        <f t="shared" si="23"/>
        <v>8160</v>
      </c>
      <c r="H115" s="62">
        <f t="shared" si="24"/>
        <v>56.666666666666664</v>
      </c>
      <c r="I115" s="34">
        <f t="shared" si="17"/>
        <v>39.166666666666664</v>
      </c>
      <c r="J115" s="69">
        <v>169.8</v>
      </c>
      <c r="K115" s="34">
        <v>0</v>
      </c>
      <c r="L115" s="67">
        <f t="shared" si="19"/>
        <v>44.272222222222219</v>
      </c>
    </row>
    <row r="116" spans="1:12" s="17" customFormat="1" ht="25.5" customHeight="1" x14ac:dyDescent="0.25">
      <c r="A116" s="18">
        <v>115</v>
      </c>
      <c r="B116" s="30" t="s">
        <v>127</v>
      </c>
      <c r="C116" s="31" t="s">
        <v>165</v>
      </c>
      <c r="D116" s="32" t="s">
        <v>62</v>
      </c>
      <c r="E116" s="32" t="s">
        <v>63</v>
      </c>
      <c r="F116" s="42">
        <v>490</v>
      </c>
      <c r="G116" s="62">
        <f t="shared" si="23"/>
        <v>5880</v>
      </c>
      <c r="H116" s="62">
        <f t="shared" si="24"/>
        <v>40.833333333333336</v>
      </c>
      <c r="I116" s="34">
        <f t="shared" si="17"/>
        <v>39.166666666666664</v>
      </c>
      <c r="J116" s="69">
        <v>108.12</v>
      </c>
      <c r="K116" s="34">
        <v>0</v>
      </c>
      <c r="L116" s="67">
        <f t="shared" si="19"/>
        <v>31.353333333333335</v>
      </c>
    </row>
    <row r="117" spans="1:12" s="17" customFormat="1" ht="25.5" customHeight="1" x14ac:dyDescent="0.25">
      <c r="A117" s="18">
        <v>116</v>
      </c>
      <c r="B117" s="57" t="s">
        <v>84</v>
      </c>
      <c r="C117" s="31" t="s">
        <v>61</v>
      </c>
      <c r="D117" s="32" t="s">
        <v>62</v>
      </c>
      <c r="E117" s="32" t="s">
        <v>63</v>
      </c>
      <c r="F117" s="42">
        <v>640.92999999999995</v>
      </c>
      <c r="G117" s="62">
        <f t="shared" si="23"/>
        <v>7691.16</v>
      </c>
      <c r="H117" s="62">
        <f t="shared" si="24"/>
        <v>53.410833333333329</v>
      </c>
      <c r="I117" s="34">
        <f t="shared" si="17"/>
        <v>39.166666666666664</v>
      </c>
      <c r="J117" s="69">
        <v>79.259999999999991</v>
      </c>
      <c r="K117" s="34">
        <v>0</v>
      </c>
      <c r="L117" s="67">
        <f t="shared" si="19"/>
        <v>28.639583333333331</v>
      </c>
    </row>
    <row r="118" spans="1:12" s="17" customFormat="1" ht="25.5" customHeight="1" x14ac:dyDescent="0.25">
      <c r="A118" s="18">
        <v>117</v>
      </c>
      <c r="B118" s="36" t="s">
        <v>146</v>
      </c>
      <c r="C118" s="31" t="s">
        <v>61</v>
      </c>
      <c r="D118" s="32" t="s">
        <v>62</v>
      </c>
      <c r="E118" s="32" t="s">
        <v>63</v>
      </c>
      <c r="F118" s="42">
        <v>826</v>
      </c>
      <c r="G118" s="62">
        <f t="shared" si="23"/>
        <v>9912</v>
      </c>
      <c r="H118" s="62">
        <f t="shared" si="24"/>
        <v>68.833333333333329</v>
      </c>
      <c r="I118" s="34">
        <f t="shared" si="17"/>
        <v>39.166666666666664</v>
      </c>
      <c r="J118" s="69">
        <v>0</v>
      </c>
      <c r="K118" s="34">
        <v>0</v>
      </c>
      <c r="L118" s="67">
        <f t="shared" si="19"/>
        <v>18</v>
      </c>
    </row>
    <row r="119" spans="1:12" s="17" customFormat="1" ht="25.5" customHeight="1" x14ac:dyDescent="0.25">
      <c r="A119" s="18">
        <v>118</v>
      </c>
      <c r="B119" s="53" t="s">
        <v>147</v>
      </c>
      <c r="C119" s="31" t="s">
        <v>61</v>
      </c>
      <c r="D119" s="32" t="s">
        <v>62</v>
      </c>
      <c r="E119" s="32" t="s">
        <v>63</v>
      </c>
      <c r="F119" s="42">
        <v>750.81</v>
      </c>
      <c r="G119" s="62">
        <f t="shared" si="23"/>
        <v>9009.7199999999993</v>
      </c>
      <c r="H119" s="62">
        <f t="shared" si="24"/>
        <v>62.567499999999995</v>
      </c>
      <c r="I119" s="34">
        <f t="shared" si="17"/>
        <v>39.166666666666664</v>
      </c>
      <c r="J119" s="69">
        <v>187.8</v>
      </c>
      <c r="K119" s="34">
        <v>0</v>
      </c>
      <c r="L119" s="67">
        <f t="shared" si="19"/>
        <v>48.255694444444451</v>
      </c>
    </row>
    <row r="120" spans="1:12" s="17" customFormat="1" ht="25.5" customHeight="1" x14ac:dyDescent="0.25">
      <c r="A120" s="18">
        <v>119</v>
      </c>
      <c r="B120" s="38" t="s">
        <v>171</v>
      </c>
      <c r="C120" s="31" t="s">
        <v>61</v>
      </c>
      <c r="D120" s="32" t="s">
        <v>62</v>
      </c>
      <c r="E120" s="32" t="s">
        <v>63</v>
      </c>
      <c r="F120" s="42">
        <v>650</v>
      </c>
      <c r="G120" s="62">
        <f t="shared" si="23"/>
        <v>7800</v>
      </c>
      <c r="H120" s="62">
        <f t="shared" si="24"/>
        <v>54.166666666666664</v>
      </c>
      <c r="I120" s="34">
        <f t="shared" si="17"/>
        <v>39.166666666666664</v>
      </c>
      <c r="J120" s="73">
        <v>162.6</v>
      </c>
      <c r="K120" s="34">
        <v>0</v>
      </c>
      <c r="L120" s="67">
        <f t="shared" si="19"/>
        <v>42.655555555555559</v>
      </c>
    </row>
    <row r="121" spans="1:12" s="17" customFormat="1" ht="25.5" customHeight="1" x14ac:dyDescent="0.25">
      <c r="A121" s="18">
        <v>120</v>
      </c>
      <c r="B121" s="38" t="s">
        <v>112</v>
      </c>
      <c r="C121" s="31" t="s">
        <v>61</v>
      </c>
      <c r="D121" s="32" t="s">
        <v>62</v>
      </c>
      <c r="E121" s="32" t="s">
        <v>63</v>
      </c>
      <c r="F121" s="42">
        <v>515</v>
      </c>
      <c r="G121" s="62">
        <f t="shared" si="23"/>
        <v>6180</v>
      </c>
      <c r="H121" s="62">
        <f t="shared" si="24"/>
        <v>42.916666666666664</v>
      </c>
      <c r="I121" s="34">
        <f t="shared" si="17"/>
        <v>39.166666666666664</v>
      </c>
      <c r="J121" s="73">
        <v>122.47999999999999</v>
      </c>
      <c r="K121" s="34">
        <v>0</v>
      </c>
      <c r="L121" s="67">
        <f t="shared" si="19"/>
        <v>34.093888888888891</v>
      </c>
    </row>
    <row r="122" spans="1:12" s="17" customFormat="1" ht="25.5" customHeight="1" x14ac:dyDescent="0.25">
      <c r="A122" s="18">
        <v>121</v>
      </c>
      <c r="B122" s="45" t="s">
        <v>148</v>
      </c>
      <c r="C122" s="31" t="s">
        <v>61</v>
      </c>
      <c r="D122" s="32" t="s">
        <v>62</v>
      </c>
      <c r="E122" s="32" t="s">
        <v>63</v>
      </c>
      <c r="F122" s="42">
        <v>515</v>
      </c>
      <c r="G122" s="62">
        <f t="shared" si="23"/>
        <v>6180</v>
      </c>
      <c r="H122" s="62">
        <f t="shared" si="24"/>
        <v>42.916666666666664</v>
      </c>
      <c r="I122" s="34">
        <f t="shared" si="17"/>
        <v>39.166666666666664</v>
      </c>
      <c r="J122" s="71">
        <v>129</v>
      </c>
      <c r="K122" s="34">
        <v>0</v>
      </c>
      <c r="L122" s="67">
        <f t="shared" si="19"/>
        <v>35.18055555555555</v>
      </c>
    </row>
    <row r="123" spans="1:12" s="17" customFormat="1" ht="25.5" customHeight="1" x14ac:dyDescent="0.25">
      <c r="A123" s="18">
        <v>122</v>
      </c>
      <c r="B123" s="52" t="s">
        <v>66</v>
      </c>
      <c r="C123" s="31" t="s">
        <v>61</v>
      </c>
      <c r="D123" s="32" t="s">
        <v>62</v>
      </c>
      <c r="E123" s="32" t="s">
        <v>63</v>
      </c>
      <c r="F123" s="42">
        <v>515</v>
      </c>
      <c r="G123" s="62">
        <f t="shared" si="23"/>
        <v>6180</v>
      </c>
      <c r="H123" s="62">
        <f t="shared" si="24"/>
        <v>42.916666666666664</v>
      </c>
      <c r="I123" s="34">
        <f t="shared" si="17"/>
        <v>39.166666666666664</v>
      </c>
      <c r="J123" s="71">
        <v>129</v>
      </c>
      <c r="K123" s="34">
        <v>0</v>
      </c>
      <c r="L123" s="67">
        <f t="shared" si="19"/>
        <v>35.18055555555555</v>
      </c>
    </row>
    <row r="124" spans="1:12" s="17" customFormat="1" ht="25.5" customHeight="1" x14ac:dyDescent="0.25">
      <c r="A124" s="18">
        <v>123</v>
      </c>
      <c r="B124" s="55" t="s">
        <v>69</v>
      </c>
      <c r="C124" s="31" t="s">
        <v>165</v>
      </c>
      <c r="D124" s="32" t="s">
        <v>62</v>
      </c>
      <c r="E124" s="32" t="s">
        <v>63</v>
      </c>
      <c r="F124" s="42">
        <v>490</v>
      </c>
      <c r="G124" s="62">
        <f t="shared" si="23"/>
        <v>5880</v>
      </c>
      <c r="H124" s="62">
        <f t="shared" si="24"/>
        <v>40.833333333333336</v>
      </c>
      <c r="I124" s="34">
        <f t="shared" si="17"/>
        <v>39.166666666666664</v>
      </c>
      <c r="J124" s="34">
        <v>0</v>
      </c>
      <c r="K124" s="34">
        <v>0</v>
      </c>
      <c r="L124" s="67">
        <f t="shared" si="19"/>
        <v>13.333333333333334</v>
      </c>
    </row>
    <row r="125" spans="1:12" s="17" customFormat="1" ht="25.5" customHeight="1" x14ac:dyDescent="0.25">
      <c r="A125" s="18">
        <v>124</v>
      </c>
      <c r="B125" s="58" t="s">
        <v>69</v>
      </c>
      <c r="C125" s="31" t="s">
        <v>61</v>
      </c>
      <c r="D125" s="32" t="s">
        <v>62</v>
      </c>
      <c r="E125" s="32" t="s">
        <v>63</v>
      </c>
      <c r="F125" s="42">
        <v>515</v>
      </c>
      <c r="G125" s="62">
        <f t="shared" si="23"/>
        <v>6180</v>
      </c>
      <c r="H125" s="62">
        <f t="shared" ref="H125" si="25">(F125/12)</f>
        <v>42.916666666666664</v>
      </c>
      <c r="I125" s="34">
        <f t="shared" si="17"/>
        <v>39.166666666666664</v>
      </c>
      <c r="J125" s="73">
        <v>129</v>
      </c>
      <c r="K125" s="34">
        <v>0</v>
      </c>
      <c r="L125" s="67">
        <f t="shared" si="19"/>
        <v>35.18055555555555</v>
      </c>
    </row>
    <row r="126" spans="1:12" s="17" customFormat="1" ht="25.5" customHeight="1" x14ac:dyDescent="0.25">
      <c r="A126" s="18">
        <v>125</v>
      </c>
      <c r="B126" s="36" t="s">
        <v>69</v>
      </c>
      <c r="C126" s="31" t="s">
        <v>61</v>
      </c>
      <c r="D126" s="32" t="s">
        <v>62</v>
      </c>
      <c r="E126" s="32" t="s">
        <v>63</v>
      </c>
      <c r="F126" s="42">
        <v>490</v>
      </c>
      <c r="G126" s="62">
        <f t="shared" si="23"/>
        <v>5880</v>
      </c>
      <c r="H126" s="62">
        <f t="shared" ref="H126:H135" si="26">(F126/12)</f>
        <v>40.833333333333336</v>
      </c>
      <c r="I126" s="34">
        <f t="shared" ref="I126:I174" si="27">(470/360)*30</f>
        <v>39.166666666666664</v>
      </c>
      <c r="J126" s="34">
        <v>0</v>
      </c>
      <c r="K126" s="34">
        <v>0</v>
      </c>
      <c r="L126" s="67">
        <f t="shared" si="19"/>
        <v>13.333333333333334</v>
      </c>
    </row>
    <row r="127" spans="1:12" s="17" customFormat="1" ht="25.5" customHeight="1" x14ac:dyDescent="0.25">
      <c r="A127" s="18">
        <v>126</v>
      </c>
      <c r="B127" s="58" t="s">
        <v>69</v>
      </c>
      <c r="C127" s="31" t="s">
        <v>61</v>
      </c>
      <c r="D127" s="32" t="s">
        <v>62</v>
      </c>
      <c r="E127" s="32" t="s">
        <v>63</v>
      </c>
      <c r="F127" s="42">
        <v>515</v>
      </c>
      <c r="G127" s="62">
        <f t="shared" si="23"/>
        <v>6180</v>
      </c>
      <c r="H127" s="62">
        <f t="shared" si="26"/>
        <v>42.916666666666664</v>
      </c>
      <c r="I127" s="34">
        <f t="shared" si="27"/>
        <v>39.166666666666664</v>
      </c>
      <c r="J127" s="34">
        <v>0</v>
      </c>
      <c r="K127" s="34">
        <v>0</v>
      </c>
      <c r="L127" s="67">
        <f t="shared" si="19"/>
        <v>13.680555555555555</v>
      </c>
    </row>
    <row r="128" spans="1:12" s="17" customFormat="1" ht="25.5" customHeight="1" x14ac:dyDescent="0.25">
      <c r="A128" s="18">
        <v>127</v>
      </c>
      <c r="B128" s="58" t="s">
        <v>111</v>
      </c>
      <c r="C128" s="31" t="s">
        <v>61</v>
      </c>
      <c r="D128" s="32" t="s">
        <v>62</v>
      </c>
      <c r="E128" s="32" t="s">
        <v>63</v>
      </c>
      <c r="F128" s="42">
        <f>548.51+12.49</f>
        <v>561</v>
      </c>
      <c r="G128" s="62">
        <f t="shared" si="23"/>
        <v>6732</v>
      </c>
      <c r="H128" s="62">
        <f t="shared" si="26"/>
        <v>46.75</v>
      </c>
      <c r="I128" s="34">
        <f t="shared" si="27"/>
        <v>39.166666666666664</v>
      </c>
      <c r="J128" s="34">
        <v>0</v>
      </c>
      <c r="K128" s="34">
        <v>0</v>
      </c>
      <c r="L128" s="67">
        <f t="shared" si="19"/>
        <v>14.319444444444443</v>
      </c>
    </row>
    <row r="129" spans="1:12" s="17" customFormat="1" ht="25.5" customHeight="1" x14ac:dyDescent="0.25">
      <c r="A129" s="18">
        <v>128</v>
      </c>
      <c r="B129" s="58" t="s">
        <v>69</v>
      </c>
      <c r="C129" s="31" t="s">
        <v>61</v>
      </c>
      <c r="D129" s="32" t="s">
        <v>62</v>
      </c>
      <c r="E129" s="32" t="s">
        <v>63</v>
      </c>
      <c r="F129" s="42">
        <v>520</v>
      </c>
      <c r="G129" s="62">
        <f t="shared" si="23"/>
        <v>6240</v>
      </c>
      <c r="H129" s="62">
        <f t="shared" si="26"/>
        <v>43.333333333333336</v>
      </c>
      <c r="I129" s="34">
        <f t="shared" si="27"/>
        <v>39.166666666666664</v>
      </c>
      <c r="J129" s="34">
        <v>0</v>
      </c>
      <c r="K129" s="34">
        <v>0</v>
      </c>
      <c r="L129" s="67">
        <f t="shared" si="19"/>
        <v>13.75</v>
      </c>
    </row>
    <row r="130" spans="1:12" s="17" customFormat="1" ht="25.5" customHeight="1" x14ac:dyDescent="0.25">
      <c r="A130" s="18">
        <v>129</v>
      </c>
      <c r="B130" s="58" t="s">
        <v>81</v>
      </c>
      <c r="C130" s="31" t="s">
        <v>61</v>
      </c>
      <c r="D130" s="32" t="s">
        <v>62</v>
      </c>
      <c r="E130" s="32" t="s">
        <v>63</v>
      </c>
      <c r="F130" s="42">
        <v>515</v>
      </c>
      <c r="G130" s="62">
        <f t="shared" si="23"/>
        <v>6180</v>
      </c>
      <c r="H130" s="62">
        <f t="shared" si="26"/>
        <v>42.916666666666664</v>
      </c>
      <c r="I130" s="34">
        <f t="shared" si="27"/>
        <v>39.166666666666664</v>
      </c>
      <c r="J130" s="69">
        <v>34.4</v>
      </c>
      <c r="K130" s="34">
        <v>0</v>
      </c>
      <c r="L130" s="67">
        <f t="shared" si="19"/>
        <v>19.413888888888888</v>
      </c>
    </row>
    <row r="131" spans="1:12" s="17" customFormat="1" ht="25.5" customHeight="1" x14ac:dyDescent="0.25">
      <c r="A131" s="18">
        <v>130</v>
      </c>
      <c r="B131" s="58" t="s">
        <v>69</v>
      </c>
      <c r="C131" s="31" t="s">
        <v>61</v>
      </c>
      <c r="D131" s="32" t="s">
        <v>62</v>
      </c>
      <c r="E131" s="32" t="s">
        <v>63</v>
      </c>
      <c r="F131" s="42">
        <v>603.03</v>
      </c>
      <c r="G131" s="62">
        <f t="shared" si="23"/>
        <v>7236.36</v>
      </c>
      <c r="H131" s="62">
        <f t="shared" si="26"/>
        <v>50.252499999999998</v>
      </c>
      <c r="I131" s="34">
        <f t="shared" si="27"/>
        <v>39.166666666666664</v>
      </c>
      <c r="J131" s="69">
        <v>150.6</v>
      </c>
      <c r="K131" s="34">
        <v>0</v>
      </c>
      <c r="L131" s="67">
        <f t="shared" si="19"/>
        <v>40.003194444444439</v>
      </c>
    </row>
    <row r="132" spans="1:12" s="17" customFormat="1" ht="25.5" customHeight="1" x14ac:dyDescent="0.25">
      <c r="A132" s="18">
        <v>131</v>
      </c>
      <c r="B132" s="58" t="s">
        <v>69</v>
      </c>
      <c r="C132" s="31" t="s">
        <v>61</v>
      </c>
      <c r="D132" s="32" t="s">
        <v>62</v>
      </c>
      <c r="E132" s="32" t="s">
        <v>63</v>
      </c>
      <c r="F132" s="42">
        <v>515</v>
      </c>
      <c r="G132" s="62">
        <f t="shared" si="23"/>
        <v>6180</v>
      </c>
      <c r="H132" s="62">
        <f t="shared" si="26"/>
        <v>42.916666666666664</v>
      </c>
      <c r="I132" s="34">
        <f t="shared" si="27"/>
        <v>39.166666666666664</v>
      </c>
      <c r="J132" s="34">
        <v>0</v>
      </c>
      <c r="K132" s="34">
        <v>0</v>
      </c>
      <c r="L132" s="67">
        <f t="shared" si="19"/>
        <v>13.680555555555555</v>
      </c>
    </row>
    <row r="133" spans="1:12" s="17" customFormat="1" ht="25.5" customHeight="1" x14ac:dyDescent="0.25">
      <c r="A133" s="18">
        <v>132</v>
      </c>
      <c r="B133" s="51" t="s">
        <v>69</v>
      </c>
      <c r="C133" s="31" t="s">
        <v>61</v>
      </c>
      <c r="D133" s="32" t="s">
        <v>62</v>
      </c>
      <c r="E133" s="32" t="s">
        <v>63</v>
      </c>
      <c r="F133" s="42">
        <v>515</v>
      </c>
      <c r="G133" s="62">
        <f t="shared" si="23"/>
        <v>6180</v>
      </c>
      <c r="H133" s="62">
        <f t="shared" si="26"/>
        <v>42.916666666666664</v>
      </c>
      <c r="I133" s="34">
        <f t="shared" si="27"/>
        <v>39.166666666666664</v>
      </c>
      <c r="J133" s="34">
        <v>0</v>
      </c>
      <c r="K133" s="34">
        <v>0</v>
      </c>
      <c r="L133" s="67">
        <f t="shared" si="19"/>
        <v>13.680555555555555</v>
      </c>
    </row>
    <row r="134" spans="1:12" s="17" customFormat="1" ht="25.5" customHeight="1" x14ac:dyDescent="0.25">
      <c r="A134" s="18">
        <v>133</v>
      </c>
      <c r="B134" s="58" t="s">
        <v>81</v>
      </c>
      <c r="C134" s="31" t="s">
        <v>61</v>
      </c>
      <c r="D134" s="32" t="s">
        <v>62</v>
      </c>
      <c r="E134" s="32" t="s">
        <v>63</v>
      </c>
      <c r="F134" s="42">
        <v>515</v>
      </c>
      <c r="G134" s="62">
        <f t="shared" si="23"/>
        <v>6180</v>
      </c>
      <c r="H134" s="62">
        <f t="shared" si="26"/>
        <v>42.916666666666664</v>
      </c>
      <c r="I134" s="34">
        <f t="shared" si="27"/>
        <v>39.166666666666664</v>
      </c>
      <c r="J134" s="34">
        <v>0</v>
      </c>
      <c r="K134" s="34">
        <v>0</v>
      </c>
      <c r="L134" s="67">
        <f t="shared" ref="L134:L174" si="28">(SUM(H134:K134)/12)*2</f>
        <v>13.680555555555555</v>
      </c>
    </row>
    <row r="135" spans="1:12" s="17" customFormat="1" ht="25.5" customHeight="1" x14ac:dyDescent="0.25">
      <c r="A135" s="18">
        <v>134</v>
      </c>
      <c r="B135" s="58" t="s">
        <v>126</v>
      </c>
      <c r="C135" s="31" t="s">
        <v>61</v>
      </c>
      <c r="D135" s="32" t="s">
        <v>62</v>
      </c>
      <c r="E135" s="32" t="s">
        <v>63</v>
      </c>
      <c r="F135" s="42">
        <v>636</v>
      </c>
      <c r="G135" s="62">
        <f t="shared" si="23"/>
        <v>7632</v>
      </c>
      <c r="H135" s="62">
        <f t="shared" si="26"/>
        <v>53</v>
      </c>
      <c r="I135" s="34">
        <f t="shared" si="27"/>
        <v>39.166666666666664</v>
      </c>
      <c r="J135" s="34">
        <v>0</v>
      </c>
      <c r="K135" s="34">
        <v>0</v>
      </c>
      <c r="L135" s="67">
        <f t="shared" si="28"/>
        <v>15.361111111111109</v>
      </c>
    </row>
    <row r="136" spans="1:12" s="17" customFormat="1" ht="25.5" customHeight="1" x14ac:dyDescent="0.25">
      <c r="A136" s="18">
        <v>135</v>
      </c>
      <c r="B136" s="36" t="s">
        <v>76</v>
      </c>
      <c r="C136" s="31" t="s">
        <v>61</v>
      </c>
      <c r="D136" s="32" t="s">
        <v>62</v>
      </c>
      <c r="E136" s="32" t="s">
        <v>63</v>
      </c>
      <c r="F136" s="42">
        <v>665</v>
      </c>
      <c r="G136" s="62">
        <f t="shared" si="22"/>
        <v>7980</v>
      </c>
      <c r="H136" s="62">
        <f t="shared" ref="H136:H141" si="29">(F136/12)</f>
        <v>55.416666666666664</v>
      </c>
      <c r="I136" s="34">
        <f t="shared" si="27"/>
        <v>39.166666666666664</v>
      </c>
      <c r="J136" s="34">
        <v>8.32</v>
      </c>
      <c r="K136" s="34">
        <v>0</v>
      </c>
      <c r="L136" s="67">
        <f t="shared" si="28"/>
        <v>17.150555555555556</v>
      </c>
    </row>
    <row r="137" spans="1:12" s="17" customFormat="1" ht="25.5" customHeight="1" x14ac:dyDescent="0.25">
      <c r="A137" s="18">
        <v>136</v>
      </c>
      <c r="B137" s="38" t="s">
        <v>78</v>
      </c>
      <c r="C137" s="31" t="s">
        <v>61</v>
      </c>
      <c r="D137" s="32" t="s">
        <v>62</v>
      </c>
      <c r="E137" s="32" t="s">
        <v>63</v>
      </c>
      <c r="F137" s="42">
        <v>563.87</v>
      </c>
      <c r="G137" s="62">
        <f t="shared" si="22"/>
        <v>6766.4400000000005</v>
      </c>
      <c r="H137" s="62">
        <f t="shared" si="29"/>
        <v>46.989166666666669</v>
      </c>
      <c r="I137" s="34">
        <f t="shared" si="27"/>
        <v>39.166666666666664</v>
      </c>
      <c r="J137" s="34">
        <v>0</v>
      </c>
      <c r="K137" s="34">
        <v>0</v>
      </c>
      <c r="L137" s="67">
        <f t="shared" si="28"/>
        <v>14.359305555555556</v>
      </c>
    </row>
    <row r="138" spans="1:12" s="17" customFormat="1" ht="25.5" customHeight="1" x14ac:dyDescent="0.25">
      <c r="A138" s="18">
        <v>137</v>
      </c>
      <c r="B138" s="36" t="s">
        <v>79</v>
      </c>
      <c r="C138" s="31" t="s">
        <v>61</v>
      </c>
      <c r="D138" s="32" t="s">
        <v>62</v>
      </c>
      <c r="E138" s="32" t="s">
        <v>63</v>
      </c>
      <c r="F138" s="42">
        <v>515</v>
      </c>
      <c r="G138" s="62">
        <f t="shared" si="22"/>
        <v>6180</v>
      </c>
      <c r="H138" s="62">
        <f t="shared" si="29"/>
        <v>42.916666666666664</v>
      </c>
      <c r="I138" s="34">
        <f t="shared" si="27"/>
        <v>39.166666666666664</v>
      </c>
      <c r="J138" s="34">
        <v>0</v>
      </c>
      <c r="K138" s="34">
        <v>0</v>
      </c>
      <c r="L138" s="67">
        <f t="shared" si="28"/>
        <v>13.680555555555555</v>
      </c>
    </row>
    <row r="139" spans="1:12" s="17" customFormat="1" ht="25.5" customHeight="1" x14ac:dyDescent="0.25">
      <c r="A139" s="18">
        <v>138</v>
      </c>
      <c r="B139" s="40" t="s">
        <v>80</v>
      </c>
      <c r="C139" s="31" t="s">
        <v>61</v>
      </c>
      <c r="D139" s="32" t="s">
        <v>62</v>
      </c>
      <c r="E139" s="32" t="s">
        <v>63</v>
      </c>
      <c r="F139" s="42">
        <v>656.19</v>
      </c>
      <c r="G139" s="62">
        <f t="shared" si="22"/>
        <v>7874.2800000000007</v>
      </c>
      <c r="H139" s="62">
        <f t="shared" si="29"/>
        <v>54.682500000000005</v>
      </c>
      <c r="I139" s="34">
        <f t="shared" si="27"/>
        <v>39.166666666666664</v>
      </c>
      <c r="J139" s="69">
        <v>66.92</v>
      </c>
      <c r="K139" s="34">
        <v>0</v>
      </c>
      <c r="L139" s="67">
        <f t="shared" si="28"/>
        <v>26.794861111111107</v>
      </c>
    </row>
    <row r="140" spans="1:12" s="17" customFormat="1" ht="25.5" customHeight="1" x14ac:dyDescent="0.25">
      <c r="A140" s="18">
        <v>139</v>
      </c>
      <c r="B140" s="38" t="s">
        <v>86</v>
      </c>
      <c r="C140" s="31" t="s">
        <v>61</v>
      </c>
      <c r="D140" s="32" t="s">
        <v>62</v>
      </c>
      <c r="E140" s="32" t="s">
        <v>63</v>
      </c>
      <c r="F140" s="42">
        <v>773</v>
      </c>
      <c r="G140" s="62">
        <f t="shared" si="22"/>
        <v>9276</v>
      </c>
      <c r="H140" s="62">
        <f t="shared" si="29"/>
        <v>64.416666666666671</v>
      </c>
      <c r="I140" s="34">
        <f t="shared" si="27"/>
        <v>39.166666666666664</v>
      </c>
      <c r="J140" s="34">
        <v>0</v>
      </c>
      <c r="K140" s="34">
        <v>0</v>
      </c>
      <c r="L140" s="67">
        <f t="shared" si="28"/>
        <v>17.263888888888889</v>
      </c>
    </row>
    <row r="141" spans="1:12" s="17" customFormat="1" ht="25.5" customHeight="1" x14ac:dyDescent="0.25">
      <c r="A141" s="18">
        <v>140</v>
      </c>
      <c r="B141" s="40" t="s">
        <v>90</v>
      </c>
      <c r="C141" s="31" t="s">
        <v>61</v>
      </c>
      <c r="D141" s="32" t="s">
        <v>62</v>
      </c>
      <c r="E141" s="32" t="s">
        <v>63</v>
      </c>
      <c r="F141" s="42">
        <v>515</v>
      </c>
      <c r="G141" s="62">
        <f t="shared" si="22"/>
        <v>6180</v>
      </c>
      <c r="H141" s="62">
        <f t="shared" si="29"/>
        <v>42.916666666666664</v>
      </c>
      <c r="I141" s="34">
        <f t="shared" si="27"/>
        <v>39.166666666666664</v>
      </c>
      <c r="J141" s="34">
        <v>0</v>
      </c>
      <c r="K141" s="34">
        <v>0</v>
      </c>
      <c r="L141" s="67">
        <f t="shared" si="28"/>
        <v>13.680555555555555</v>
      </c>
    </row>
    <row r="142" spans="1:12" s="17" customFormat="1" ht="25.5" customHeight="1" x14ac:dyDescent="0.25">
      <c r="A142" s="18">
        <v>141</v>
      </c>
      <c r="B142" s="41" t="s">
        <v>96</v>
      </c>
      <c r="C142" s="31" t="s">
        <v>61</v>
      </c>
      <c r="D142" s="32" t="s">
        <v>62</v>
      </c>
      <c r="E142" s="32" t="s">
        <v>63</v>
      </c>
      <c r="F142" s="42">
        <v>732</v>
      </c>
      <c r="G142" s="62">
        <f>F142*12</f>
        <v>8784</v>
      </c>
      <c r="H142" s="62">
        <f>(F142/12)</f>
        <v>61</v>
      </c>
      <c r="I142" s="34">
        <f t="shared" si="27"/>
        <v>39.166666666666664</v>
      </c>
      <c r="J142" s="69">
        <v>96.33</v>
      </c>
      <c r="K142" s="34">
        <v>0</v>
      </c>
      <c r="L142" s="67">
        <f t="shared" si="28"/>
        <v>32.749444444444443</v>
      </c>
    </row>
    <row r="143" spans="1:12" s="17" customFormat="1" ht="25.5" customHeight="1" x14ac:dyDescent="0.25">
      <c r="A143" s="18">
        <v>142</v>
      </c>
      <c r="B143" s="40" t="s">
        <v>90</v>
      </c>
      <c r="C143" s="31" t="s">
        <v>61</v>
      </c>
      <c r="D143" s="32" t="s">
        <v>62</v>
      </c>
      <c r="E143" s="32" t="s">
        <v>63</v>
      </c>
      <c r="F143" s="42">
        <v>515</v>
      </c>
      <c r="G143" s="62">
        <f t="shared" si="22"/>
        <v>6180</v>
      </c>
      <c r="H143" s="62">
        <f t="shared" ref="H143:H150" si="30">(F143/12)</f>
        <v>42.916666666666664</v>
      </c>
      <c r="I143" s="34">
        <f t="shared" si="27"/>
        <v>39.166666666666664</v>
      </c>
      <c r="J143" s="34">
        <v>0</v>
      </c>
      <c r="K143" s="34">
        <v>0</v>
      </c>
      <c r="L143" s="67">
        <f t="shared" si="28"/>
        <v>13.680555555555555</v>
      </c>
    </row>
    <row r="144" spans="1:12" s="17" customFormat="1" ht="25.5" customHeight="1" x14ac:dyDescent="0.25">
      <c r="A144" s="18">
        <v>143</v>
      </c>
      <c r="B144" s="38" t="s">
        <v>101</v>
      </c>
      <c r="C144" s="31" t="s">
        <v>61</v>
      </c>
      <c r="D144" s="32" t="s">
        <v>62</v>
      </c>
      <c r="E144" s="32" t="s">
        <v>63</v>
      </c>
      <c r="F144" s="42">
        <v>578</v>
      </c>
      <c r="G144" s="62">
        <f t="shared" si="22"/>
        <v>6936</v>
      </c>
      <c r="H144" s="62">
        <f t="shared" si="30"/>
        <v>48.166666666666664</v>
      </c>
      <c r="I144" s="34">
        <f t="shared" si="27"/>
        <v>39.166666666666664</v>
      </c>
      <c r="J144" s="34">
        <v>0</v>
      </c>
      <c r="K144" s="34">
        <v>0</v>
      </c>
      <c r="L144" s="67">
        <f t="shared" si="28"/>
        <v>14.555555555555555</v>
      </c>
    </row>
    <row r="145" spans="1:12" s="17" customFormat="1" ht="25.5" customHeight="1" x14ac:dyDescent="0.25">
      <c r="A145" s="18">
        <v>144</v>
      </c>
      <c r="B145" s="36" t="s">
        <v>166</v>
      </c>
      <c r="C145" s="31" t="s">
        <v>61</v>
      </c>
      <c r="D145" s="32" t="s">
        <v>62</v>
      </c>
      <c r="E145" s="32" t="s">
        <v>63</v>
      </c>
      <c r="F145" s="42">
        <v>530</v>
      </c>
      <c r="G145" s="62">
        <f>F145*12</f>
        <v>6360</v>
      </c>
      <c r="H145" s="62">
        <f>(F145/12)</f>
        <v>44.166666666666664</v>
      </c>
      <c r="I145" s="34">
        <f t="shared" si="27"/>
        <v>39.166666666666664</v>
      </c>
      <c r="J145" s="69">
        <v>113.9</v>
      </c>
      <c r="K145" s="34">
        <v>0</v>
      </c>
      <c r="L145" s="67">
        <f t="shared" si="28"/>
        <v>32.872222222222227</v>
      </c>
    </row>
    <row r="146" spans="1:12" s="17" customFormat="1" ht="25.5" customHeight="1" x14ac:dyDescent="0.25">
      <c r="A146" s="18">
        <v>145</v>
      </c>
      <c r="B146" s="36" t="s">
        <v>103</v>
      </c>
      <c r="C146" s="31" t="s">
        <v>61</v>
      </c>
      <c r="D146" s="32" t="s">
        <v>62</v>
      </c>
      <c r="E146" s="32" t="s">
        <v>63</v>
      </c>
      <c r="F146" s="42">
        <v>515</v>
      </c>
      <c r="G146" s="62">
        <f t="shared" si="22"/>
        <v>6180</v>
      </c>
      <c r="H146" s="62">
        <f t="shared" si="30"/>
        <v>42.916666666666664</v>
      </c>
      <c r="I146" s="34">
        <f t="shared" si="27"/>
        <v>39.166666666666664</v>
      </c>
      <c r="J146" s="69">
        <v>0</v>
      </c>
      <c r="K146" s="34">
        <v>0</v>
      </c>
      <c r="L146" s="67">
        <f t="shared" si="28"/>
        <v>13.680555555555555</v>
      </c>
    </row>
    <row r="147" spans="1:12" s="17" customFormat="1" ht="25.5" customHeight="1" x14ac:dyDescent="0.25">
      <c r="A147" s="18">
        <v>146</v>
      </c>
      <c r="B147" s="38" t="s">
        <v>107</v>
      </c>
      <c r="C147" s="31" t="s">
        <v>61</v>
      </c>
      <c r="D147" s="32" t="s">
        <v>62</v>
      </c>
      <c r="E147" s="32" t="s">
        <v>63</v>
      </c>
      <c r="F147" s="42">
        <v>608.97</v>
      </c>
      <c r="G147" s="62">
        <f t="shared" si="22"/>
        <v>7307.64</v>
      </c>
      <c r="H147" s="62">
        <f t="shared" si="30"/>
        <v>50.747500000000002</v>
      </c>
      <c r="I147" s="34">
        <f t="shared" si="27"/>
        <v>39.166666666666664</v>
      </c>
      <c r="J147" s="69">
        <v>72.39</v>
      </c>
      <c r="K147" s="34">
        <v>0</v>
      </c>
      <c r="L147" s="67">
        <f t="shared" si="28"/>
        <v>27.050694444444446</v>
      </c>
    </row>
    <row r="148" spans="1:12" s="17" customFormat="1" ht="25.5" customHeight="1" x14ac:dyDescent="0.25">
      <c r="A148" s="18">
        <v>147</v>
      </c>
      <c r="B148" s="57" t="s">
        <v>109</v>
      </c>
      <c r="C148" s="31" t="s">
        <v>61</v>
      </c>
      <c r="D148" s="32" t="s">
        <v>62</v>
      </c>
      <c r="E148" s="32" t="s">
        <v>63</v>
      </c>
      <c r="F148" s="42">
        <v>640</v>
      </c>
      <c r="G148" s="62">
        <f t="shared" ref="G148:G161" si="31">F148*12</f>
        <v>7680</v>
      </c>
      <c r="H148" s="62">
        <f t="shared" si="30"/>
        <v>53.333333333333336</v>
      </c>
      <c r="I148" s="34">
        <f t="shared" si="27"/>
        <v>39.166666666666664</v>
      </c>
      <c r="J148" s="34">
        <v>0</v>
      </c>
      <c r="K148" s="34">
        <v>0</v>
      </c>
      <c r="L148" s="67">
        <f t="shared" si="28"/>
        <v>15.416666666666666</v>
      </c>
    </row>
    <row r="149" spans="1:12" s="17" customFormat="1" ht="25.5" customHeight="1" x14ac:dyDescent="0.25">
      <c r="A149" s="18">
        <v>148</v>
      </c>
      <c r="B149" s="59" t="s">
        <v>107</v>
      </c>
      <c r="C149" s="31" t="s">
        <v>61</v>
      </c>
      <c r="D149" s="32" t="s">
        <v>62</v>
      </c>
      <c r="E149" s="32" t="s">
        <v>63</v>
      </c>
      <c r="F149" s="42">
        <v>614</v>
      </c>
      <c r="G149" s="62">
        <f t="shared" si="31"/>
        <v>7368</v>
      </c>
      <c r="H149" s="62">
        <f t="shared" si="30"/>
        <v>51.166666666666664</v>
      </c>
      <c r="I149" s="34">
        <f t="shared" si="27"/>
        <v>39.166666666666664</v>
      </c>
      <c r="J149" s="34">
        <v>0</v>
      </c>
      <c r="K149" s="34">
        <v>0</v>
      </c>
      <c r="L149" s="67">
        <f t="shared" si="28"/>
        <v>15.055555555555555</v>
      </c>
    </row>
    <row r="150" spans="1:12" s="17" customFormat="1" ht="25.5" customHeight="1" x14ac:dyDescent="0.25">
      <c r="A150" s="18">
        <v>149</v>
      </c>
      <c r="B150" s="60" t="s">
        <v>113</v>
      </c>
      <c r="C150" s="31" t="s">
        <v>61</v>
      </c>
      <c r="D150" s="32" t="s">
        <v>62</v>
      </c>
      <c r="E150" s="32" t="s">
        <v>63</v>
      </c>
      <c r="F150" s="42">
        <v>760.97</v>
      </c>
      <c r="G150" s="62">
        <f t="shared" si="31"/>
        <v>9131.64</v>
      </c>
      <c r="H150" s="62">
        <f t="shared" si="30"/>
        <v>63.414166666666667</v>
      </c>
      <c r="I150" s="34">
        <f t="shared" si="27"/>
        <v>39.166666666666664</v>
      </c>
      <c r="J150" s="69">
        <v>73.040000000000006</v>
      </c>
      <c r="K150" s="34">
        <v>0</v>
      </c>
      <c r="L150" s="67">
        <f t="shared" si="28"/>
        <v>29.270138888888891</v>
      </c>
    </row>
    <row r="151" spans="1:12" s="17" customFormat="1" ht="25.5" customHeight="1" x14ac:dyDescent="0.25">
      <c r="A151" s="18">
        <v>150</v>
      </c>
      <c r="B151" s="38" t="s">
        <v>117</v>
      </c>
      <c r="C151" s="31" t="s">
        <v>61</v>
      </c>
      <c r="D151" s="32" t="s">
        <v>62</v>
      </c>
      <c r="E151" s="32" t="s">
        <v>63</v>
      </c>
      <c r="F151" s="42">
        <v>515</v>
      </c>
      <c r="G151" s="62">
        <f t="shared" si="31"/>
        <v>6180</v>
      </c>
      <c r="H151" s="62">
        <f t="shared" ref="H151:H156" si="32">(F151/12)</f>
        <v>42.916666666666664</v>
      </c>
      <c r="I151" s="34">
        <f t="shared" si="27"/>
        <v>39.166666666666664</v>
      </c>
      <c r="J151" s="69">
        <v>76.48</v>
      </c>
      <c r="K151" s="34">
        <v>0</v>
      </c>
      <c r="L151" s="67">
        <f t="shared" si="28"/>
        <v>26.427222222222223</v>
      </c>
    </row>
    <row r="152" spans="1:12" s="17" customFormat="1" ht="25.5" customHeight="1" x14ac:dyDescent="0.25">
      <c r="A152" s="18">
        <v>151</v>
      </c>
      <c r="B152" s="36" t="s">
        <v>125</v>
      </c>
      <c r="C152" s="31" t="s">
        <v>61</v>
      </c>
      <c r="D152" s="32" t="s">
        <v>62</v>
      </c>
      <c r="E152" s="32" t="s">
        <v>63</v>
      </c>
      <c r="F152" s="65">
        <v>676.19</v>
      </c>
      <c r="G152" s="62">
        <f t="shared" si="31"/>
        <v>8114.2800000000007</v>
      </c>
      <c r="H152" s="62">
        <f t="shared" si="32"/>
        <v>56.349166666666669</v>
      </c>
      <c r="I152" s="34">
        <f t="shared" si="27"/>
        <v>39.166666666666664</v>
      </c>
      <c r="J152" s="69">
        <v>0</v>
      </c>
      <c r="K152" s="34">
        <v>0</v>
      </c>
      <c r="L152" s="67">
        <f t="shared" si="28"/>
        <v>15.919305555555555</v>
      </c>
    </row>
    <row r="153" spans="1:12" s="17" customFormat="1" ht="25.5" customHeight="1" x14ac:dyDescent="0.25">
      <c r="A153" s="18">
        <v>152</v>
      </c>
      <c r="B153" s="40" t="s">
        <v>80</v>
      </c>
      <c r="C153" s="31" t="s">
        <v>61</v>
      </c>
      <c r="D153" s="32" t="s">
        <v>62</v>
      </c>
      <c r="E153" s="32" t="s">
        <v>63</v>
      </c>
      <c r="F153" s="42">
        <v>656.19</v>
      </c>
      <c r="G153" s="62">
        <f t="shared" si="31"/>
        <v>7874.2800000000007</v>
      </c>
      <c r="H153" s="62">
        <f t="shared" si="32"/>
        <v>54.682500000000005</v>
      </c>
      <c r="I153" s="34">
        <f t="shared" si="27"/>
        <v>39.166666666666664</v>
      </c>
      <c r="J153" s="69">
        <v>115.49</v>
      </c>
      <c r="K153" s="34">
        <v>0</v>
      </c>
      <c r="L153" s="67">
        <f t="shared" si="28"/>
        <v>34.889861111111109</v>
      </c>
    </row>
    <row r="154" spans="1:12" s="17" customFormat="1" ht="25.5" customHeight="1" x14ac:dyDescent="0.25">
      <c r="A154" s="18">
        <v>153</v>
      </c>
      <c r="B154" s="36" t="s">
        <v>111</v>
      </c>
      <c r="C154" s="31" t="s">
        <v>61</v>
      </c>
      <c r="D154" s="32" t="s">
        <v>62</v>
      </c>
      <c r="E154" s="32" t="s">
        <v>63</v>
      </c>
      <c r="F154" s="42">
        <v>603.17999999999995</v>
      </c>
      <c r="G154" s="62">
        <f t="shared" si="31"/>
        <v>7238.16</v>
      </c>
      <c r="H154" s="62">
        <f t="shared" si="32"/>
        <v>50.264999999999993</v>
      </c>
      <c r="I154" s="34">
        <f t="shared" si="27"/>
        <v>39.166666666666664</v>
      </c>
      <c r="J154" s="70">
        <v>76.400000000000006</v>
      </c>
      <c r="K154" s="34">
        <v>0</v>
      </c>
      <c r="L154" s="67">
        <f t="shared" si="28"/>
        <v>27.638611111111107</v>
      </c>
    </row>
    <row r="155" spans="1:12" s="17" customFormat="1" ht="25.5" customHeight="1" x14ac:dyDescent="0.25">
      <c r="A155" s="18">
        <v>154</v>
      </c>
      <c r="B155" s="38" t="s">
        <v>113</v>
      </c>
      <c r="C155" s="31" t="s">
        <v>61</v>
      </c>
      <c r="D155" s="32" t="s">
        <v>62</v>
      </c>
      <c r="E155" s="32" t="s">
        <v>63</v>
      </c>
      <c r="F155" s="42">
        <v>785.7</v>
      </c>
      <c r="G155" s="62">
        <f>F155*12</f>
        <v>9428.4000000000015</v>
      </c>
      <c r="H155" s="62">
        <f>(F155/12)</f>
        <v>65.475000000000009</v>
      </c>
      <c r="I155" s="34">
        <f t="shared" si="27"/>
        <v>39.166666666666664</v>
      </c>
      <c r="J155" s="69">
        <v>143.88</v>
      </c>
      <c r="K155" s="34">
        <v>0</v>
      </c>
      <c r="L155" s="67">
        <f t="shared" si="28"/>
        <v>41.420277777777777</v>
      </c>
    </row>
    <row r="156" spans="1:12" s="17" customFormat="1" ht="25.5" customHeight="1" x14ac:dyDescent="0.25">
      <c r="A156" s="18">
        <v>155</v>
      </c>
      <c r="B156" s="41" t="s">
        <v>126</v>
      </c>
      <c r="C156" s="31" t="s">
        <v>61</v>
      </c>
      <c r="D156" s="32" t="s">
        <v>62</v>
      </c>
      <c r="E156" s="32" t="s">
        <v>63</v>
      </c>
      <c r="F156" s="42">
        <v>782.73</v>
      </c>
      <c r="G156" s="62">
        <f t="shared" si="31"/>
        <v>9392.76</v>
      </c>
      <c r="H156" s="62">
        <f t="shared" si="32"/>
        <v>65.227500000000006</v>
      </c>
      <c r="I156" s="34">
        <f t="shared" si="27"/>
        <v>39.166666666666664</v>
      </c>
      <c r="J156" s="34">
        <v>0</v>
      </c>
      <c r="K156" s="34">
        <v>0</v>
      </c>
      <c r="L156" s="67">
        <f t="shared" si="28"/>
        <v>17.399027777777778</v>
      </c>
    </row>
    <row r="157" spans="1:12" s="17" customFormat="1" ht="25.5" customHeight="1" x14ac:dyDescent="0.25">
      <c r="A157" s="18">
        <v>156</v>
      </c>
      <c r="B157" s="61" t="s">
        <v>130</v>
      </c>
      <c r="C157" s="31" t="s">
        <v>61</v>
      </c>
      <c r="D157" s="32" t="s">
        <v>62</v>
      </c>
      <c r="E157" s="32" t="s">
        <v>63</v>
      </c>
      <c r="F157" s="42">
        <v>515</v>
      </c>
      <c r="G157" s="62">
        <f t="shared" si="31"/>
        <v>6180</v>
      </c>
      <c r="H157" s="62">
        <f t="shared" ref="H157:H162" si="33">(F157/12)</f>
        <v>42.916666666666664</v>
      </c>
      <c r="I157" s="34">
        <f t="shared" si="27"/>
        <v>39.166666666666664</v>
      </c>
      <c r="J157" s="69">
        <v>94.42</v>
      </c>
      <c r="K157" s="34">
        <v>0</v>
      </c>
      <c r="L157" s="67">
        <f t="shared" si="28"/>
        <v>29.417222222222222</v>
      </c>
    </row>
    <row r="158" spans="1:12" s="17" customFormat="1" ht="25.5" customHeight="1" x14ac:dyDescent="0.25">
      <c r="A158" s="18">
        <v>157</v>
      </c>
      <c r="B158" s="38" t="s">
        <v>113</v>
      </c>
      <c r="C158" s="31" t="s">
        <v>61</v>
      </c>
      <c r="D158" s="32" t="s">
        <v>62</v>
      </c>
      <c r="E158" s="32" t="s">
        <v>63</v>
      </c>
      <c r="F158" s="42">
        <v>778.31</v>
      </c>
      <c r="G158" s="62">
        <f t="shared" si="31"/>
        <v>9339.7199999999993</v>
      </c>
      <c r="H158" s="62">
        <f t="shared" si="33"/>
        <v>64.859166666666667</v>
      </c>
      <c r="I158" s="34">
        <f t="shared" si="27"/>
        <v>39.166666666666664</v>
      </c>
      <c r="J158" s="69">
        <v>114.74</v>
      </c>
      <c r="K158" s="34">
        <v>0</v>
      </c>
      <c r="L158" s="67">
        <f t="shared" si="28"/>
        <v>36.460972222222217</v>
      </c>
    </row>
    <row r="159" spans="1:12" s="17" customFormat="1" ht="25.5" customHeight="1" x14ac:dyDescent="0.25">
      <c r="A159" s="18">
        <v>158</v>
      </c>
      <c r="B159" s="56" t="s">
        <v>136</v>
      </c>
      <c r="C159" s="31" t="s">
        <v>61</v>
      </c>
      <c r="D159" s="32" t="s">
        <v>62</v>
      </c>
      <c r="E159" s="32" t="s">
        <v>63</v>
      </c>
      <c r="F159" s="42">
        <v>561</v>
      </c>
      <c r="G159" s="62">
        <f t="shared" si="31"/>
        <v>6732</v>
      </c>
      <c r="H159" s="62">
        <f t="shared" si="33"/>
        <v>46.75</v>
      </c>
      <c r="I159" s="34">
        <f t="shared" si="27"/>
        <v>39.166666666666664</v>
      </c>
      <c r="J159" s="69">
        <v>88.92</v>
      </c>
      <c r="K159" s="34">
        <v>0</v>
      </c>
      <c r="L159" s="67">
        <f t="shared" si="28"/>
        <v>29.13944444444444</v>
      </c>
    </row>
    <row r="160" spans="1:12" s="17" customFormat="1" ht="25.5" customHeight="1" x14ac:dyDescent="0.25">
      <c r="A160" s="18">
        <v>159</v>
      </c>
      <c r="B160" s="57" t="s">
        <v>137</v>
      </c>
      <c r="C160" s="31" t="s">
        <v>61</v>
      </c>
      <c r="D160" s="32" t="s">
        <v>62</v>
      </c>
      <c r="E160" s="32" t="s">
        <v>63</v>
      </c>
      <c r="F160" s="42">
        <v>540</v>
      </c>
      <c r="G160" s="62">
        <f t="shared" si="31"/>
        <v>6480</v>
      </c>
      <c r="H160" s="62">
        <f t="shared" si="33"/>
        <v>45</v>
      </c>
      <c r="I160" s="34">
        <f t="shared" si="27"/>
        <v>39.166666666666664</v>
      </c>
      <c r="J160" s="69">
        <v>33.75</v>
      </c>
      <c r="K160" s="34">
        <v>0</v>
      </c>
      <c r="L160" s="67">
        <f t="shared" si="28"/>
        <v>19.652777777777775</v>
      </c>
    </row>
    <row r="161" spans="1:12" s="17" customFormat="1" ht="25.5" customHeight="1" x14ac:dyDescent="0.25">
      <c r="A161" s="18">
        <v>160</v>
      </c>
      <c r="B161" s="36" t="s">
        <v>138</v>
      </c>
      <c r="C161" s="31" t="s">
        <v>61</v>
      </c>
      <c r="D161" s="32" t="s">
        <v>62</v>
      </c>
      <c r="E161" s="32" t="s">
        <v>63</v>
      </c>
      <c r="F161" s="42">
        <v>543.4</v>
      </c>
      <c r="G161" s="62">
        <f t="shared" si="31"/>
        <v>6520.7999999999993</v>
      </c>
      <c r="H161" s="62">
        <f t="shared" si="33"/>
        <v>45.283333333333331</v>
      </c>
      <c r="I161" s="34">
        <f t="shared" si="27"/>
        <v>39.166666666666664</v>
      </c>
      <c r="J161" s="34">
        <v>0</v>
      </c>
      <c r="K161" s="34">
        <v>0</v>
      </c>
      <c r="L161" s="67">
        <f t="shared" si="28"/>
        <v>14.074999999999998</v>
      </c>
    </row>
    <row r="162" spans="1:12" s="17" customFormat="1" ht="25.5" customHeight="1" x14ac:dyDescent="0.25">
      <c r="A162" s="18">
        <v>161</v>
      </c>
      <c r="B162" s="56" t="s">
        <v>139</v>
      </c>
      <c r="C162" s="31" t="s">
        <v>61</v>
      </c>
      <c r="D162" s="32" t="s">
        <v>62</v>
      </c>
      <c r="E162" s="32" t="s">
        <v>63</v>
      </c>
      <c r="F162" s="42">
        <v>764.88</v>
      </c>
      <c r="G162" s="62">
        <f>F162*12</f>
        <v>9178.56</v>
      </c>
      <c r="H162" s="62">
        <f t="shared" si="33"/>
        <v>63.74</v>
      </c>
      <c r="I162" s="34">
        <f t="shared" si="27"/>
        <v>39.166666666666664</v>
      </c>
      <c r="J162" s="34">
        <v>0</v>
      </c>
      <c r="K162" s="34">
        <v>0</v>
      </c>
      <c r="L162" s="67">
        <f t="shared" si="28"/>
        <v>17.15111111111111</v>
      </c>
    </row>
    <row r="163" spans="1:12" s="17" customFormat="1" ht="25.5" customHeight="1" x14ac:dyDescent="0.25">
      <c r="A163" s="18">
        <v>162</v>
      </c>
      <c r="B163" s="40" t="s">
        <v>130</v>
      </c>
      <c r="C163" s="31" t="s">
        <v>61</v>
      </c>
      <c r="D163" s="32" t="s">
        <v>62</v>
      </c>
      <c r="E163" s="32" t="s">
        <v>63</v>
      </c>
      <c r="F163" s="42">
        <v>515</v>
      </c>
      <c r="G163" s="62">
        <f t="shared" ref="G163:G174" si="34">F163*12</f>
        <v>6180</v>
      </c>
      <c r="H163" s="62">
        <f t="shared" ref="H163:H166" si="35">(F163/12)</f>
        <v>42.916666666666664</v>
      </c>
      <c r="I163" s="34">
        <f t="shared" si="27"/>
        <v>39.166666666666664</v>
      </c>
      <c r="J163" s="69">
        <v>73.36</v>
      </c>
      <c r="K163" s="34">
        <v>0</v>
      </c>
      <c r="L163" s="67">
        <f t="shared" si="28"/>
        <v>25.90722222222222</v>
      </c>
    </row>
    <row r="164" spans="1:12" s="17" customFormat="1" ht="25.5" customHeight="1" x14ac:dyDescent="0.25">
      <c r="A164" s="18">
        <v>163</v>
      </c>
      <c r="B164" s="40" t="s">
        <v>140</v>
      </c>
      <c r="C164" s="31" t="s">
        <v>61</v>
      </c>
      <c r="D164" s="32" t="s">
        <v>62</v>
      </c>
      <c r="E164" s="32" t="s">
        <v>63</v>
      </c>
      <c r="F164" s="42">
        <v>590</v>
      </c>
      <c r="G164" s="62">
        <f t="shared" si="34"/>
        <v>7080</v>
      </c>
      <c r="H164" s="62">
        <f t="shared" si="35"/>
        <v>49.166666666666664</v>
      </c>
      <c r="I164" s="34">
        <f t="shared" si="27"/>
        <v>39.166666666666664</v>
      </c>
      <c r="J164" s="70">
        <v>95.47</v>
      </c>
      <c r="K164" s="34">
        <v>0</v>
      </c>
      <c r="L164" s="67">
        <f t="shared" si="28"/>
        <v>30.63388888888889</v>
      </c>
    </row>
    <row r="165" spans="1:12" s="17" customFormat="1" ht="25.5" customHeight="1" x14ac:dyDescent="0.25">
      <c r="A165" s="18">
        <v>164</v>
      </c>
      <c r="B165" s="56" t="s">
        <v>143</v>
      </c>
      <c r="C165" s="31" t="s">
        <v>61</v>
      </c>
      <c r="D165" s="32" t="s">
        <v>62</v>
      </c>
      <c r="E165" s="32" t="s">
        <v>63</v>
      </c>
      <c r="F165" s="42">
        <v>578</v>
      </c>
      <c r="G165" s="62">
        <f t="shared" si="34"/>
        <v>6936</v>
      </c>
      <c r="H165" s="62">
        <f t="shared" si="35"/>
        <v>48.166666666666664</v>
      </c>
      <c r="I165" s="34">
        <f t="shared" si="27"/>
        <v>39.166666666666664</v>
      </c>
      <c r="J165" s="34">
        <v>0</v>
      </c>
      <c r="K165" s="34">
        <v>0</v>
      </c>
      <c r="L165" s="67">
        <f t="shared" si="28"/>
        <v>14.555555555555555</v>
      </c>
    </row>
    <row r="166" spans="1:12" s="17" customFormat="1" ht="25.5" customHeight="1" x14ac:dyDescent="0.25">
      <c r="A166" s="18">
        <v>165</v>
      </c>
      <c r="B166" s="40" t="s">
        <v>90</v>
      </c>
      <c r="C166" s="31" t="s">
        <v>61</v>
      </c>
      <c r="D166" s="32" t="s">
        <v>62</v>
      </c>
      <c r="E166" s="32" t="s">
        <v>63</v>
      </c>
      <c r="F166" s="42">
        <v>515</v>
      </c>
      <c r="G166" s="62">
        <f t="shared" si="34"/>
        <v>6180</v>
      </c>
      <c r="H166" s="62">
        <f t="shared" si="35"/>
        <v>42.916666666666664</v>
      </c>
      <c r="I166" s="34">
        <f t="shared" si="27"/>
        <v>39.166666666666664</v>
      </c>
      <c r="J166" s="34">
        <v>0</v>
      </c>
      <c r="K166" s="34">
        <v>0</v>
      </c>
      <c r="L166" s="67">
        <f t="shared" si="28"/>
        <v>13.680555555555555</v>
      </c>
    </row>
    <row r="167" spans="1:12" s="17" customFormat="1" ht="25.5" customHeight="1" x14ac:dyDescent="0.25">
      <c r="A167" s="18">
        <v>166</v>
      </c>
      <c r="B167" s="36" t="s">
        <v>81</v>
      </c>
      <c r="C167" s="31" t="s">
        <v>61</v>
      </c>
      <c r="D167" s="32" t="s">
        <v>62</v>
      </c>
      <c r="E167" s="32" t="s">
        <v>63</v>
      </c>
      <c r="F167" s="42">
        <v>675</v>
      </c>
      <c r="G167" s="62">
        <f t="shared" si="34"/>
        <v>8100</v>
      </c>
      <c r="H167" s="62">
        <f t="shared" ref="H167:H174" si="36">(F167/12)</f>
        <v>56.25</v>
      </c>
      <c r="I167" s="34">
        <f t="shared" si="27"/>
        <v>39.166666666666664</v>
      </c>
      <c r="J167" s="34">
        <v>0</v>
      </c>
      <c r="K167" s="34">
        <v>0</v>
      </c>
      <c r="L167" s="67">
        <f t="shared" si="28"/>
        <v>15.902777777777777</v>
      </c>
    </row>
    <row r="168" spans="1:12" s="17" customFormat="1" ht="25.5" customHeight="1" x14ac:dyDescent="0.25">
      <c r="A168" s="18">
        <v>167</v>
      </c>
      <c r="B168" s="36" t="s">
        <v>166</v>
      </c>
      <c r="C168" s="31" t="s">
        <v>165</v>
      </c>
      <c r="D168" s="32" t="s">
        <v>62</v>
      </c>
      <c r="E168" s="32" t="s">
        <v>63</v>
      </c>
      <c r="F168" s="42">
        <v>530</v>
      </c>
      <c r="G168" s="62">
        <f>F168*12</f>
        <v>6360</v>
      </c>
      <c r="H168" s="62">
        <f>(F168/12)</f>
        <v>44.166666666666664</v>
      </c>
      <c r="I168" s="34">
        <f t="shared" si="27"/>
        <v>39.166666666666664</v>
      </c>
      <c r="J168" s="34">
        <v>0</v>
      </c>
      <c r="K168" s="34">
        <v>0</v>
      </c>
      <c r="L168" s="67">
        <f t="shared" si="28"/>
        <v>13.888888888888888</v>
      </c>
    </row>
    <row r="169" spans="1:12" s="17" customFormat="1" ht="25.5" customHeight="1" x14ac:dyDescent="0.25">
      <c r="A169" s="18">
        <v>168</v>
      </c>
      <c r="B169" s="36" t="s">
        <v>81</v>
      </c>
      <c r="C169" s="31" t="s">
        <v>61</v>
      </c>
      <c r="D169" s="32" t="s">
        <v>62</v>
      </c>
      <c r="E169" s="32" t="s">
        <v>63</v>
      </c>
      <c r="F169" s="42">
        <v>515</v>
      </c>
      <c r="G169" s="62">
        <f t="shared" si="34"/>
        <v>6180</v>
      </c>
      <c r="H169" s="62">
        <f t="shared" si="36"/>
        <v>42.916666666666664</v>
      </c>
      <c r="I169" s="34">
        <f t="shared" si="27"/>
        <v>39.166666666666664</v>
      </c>
      <c r="J169" s="34">
        <v>0</v>
      </c>
      <c r="K169" s="34">
        <v>0</v>
      </c>
      <c r="L169" s="67">
        <f t="shared" si="28"/>
        <v>13.680555555555555</v>
      </c>
    </row>
    <row r="170" spans="1:12" s="17" customFormat="1" ht="25.5" customHeight="1" x14ac:dyDescent="0.25">
      <c r="A170" s="18">
        <v>169</v>
      </c>
      <c r="B170" s="36" t="s">
        <v>81</v>
      </c>
      <c r="C170" s="31" t="s">
        <v>61</v>
      </c>
      <c r="D170" s="32" t="s">
        <v>62</v>
      </c>
      <c r="E170" s="32" t="s">
        <v>63</v>
      </c>
      <c r="F170" s="42">
        <f>548.57+12.43</f>
        <v>561</v>
      </c>
      <c r="G170" s="62">
        <f t="shared" si="34"/>
        <v>6732</v>
      </c>
      <c r="H170" s="62">
        <f t="shared" si="36"/>
        <v>46.75</v>
      </c>
      <c r="I170" s="34">
        <f t="shared" si="27"/>
        <v>39.166666666666664</v>
      </c>
      <c r="J170" s="69">
        <v>20.02</v>
      </c>
      <c r="K170" s="34">
        <v>0</v>
      </c>
      <c r="L170" s="67">
        <f t="shared" si="28"/>
        <v>17.656111111111109</v>
      </c>
    </row>
    <row r="171" spans="1:12" s="17" customFormat="1" ht="25.5" customHeight="1" x14ac:dyDescent="0.25">
      <c r="A171" s="18">
        <v>170</v>
      </c>
      <c r="B171" s="58" t="s">
        <v>149</v>
      </c>
      <c r="C171" s="31" t="s">
        <v>61</v>
      </c>
      <c r="D171" s="32" t="s">
        <v>62</v>
      </c>
      <c r="E171" s="32" t="s">
        <v>63</v>
      </c>
      <c r="F171" s="42">
        <v>565.61</v>
      </c>
      <c r="G171" s="62">
        <f t="shared" si="34"/>
        <v>6787.32</v>
      </c>
      <c r="H171" s="62">
        <f t="shared" si="36"/>
        <v>47.134166666666665</v>
      </c>
      <c r="I171" s="34">
        <f t="shared" si="27"/>
        <v>39.166666666666664</v>
      </c>
      <c r="J171" s="69">
        <v>107.86</v>
      </c>
      <c r="K171" s="34">
        <v>0</v>
      </c>
      <c r="L171" s="67">
        <f t="shared" si="28"/>
        <v>32.360138888888891</v>
      </c>
    </row>
    <row r="172" spans="1:12" s="17" customFormat="1" ht="25.5" customHeight="1" x14ac:dyDescent="0.25">
      <c r="A172" s="18">
        <v>171</v>
      </c>
      <c r="B172" s="40" t="s">
        <v>120</v>
      </c>
      <c r="C172" s="31" t="s">
        <v>61</v>
      </c>
      <c r="D172" s="32" t="s">
        <v>62</v>
      </c>
      <c r="E172" s="32" t="s">
        <v>63</v>
      </c>
      <c r="F172" s="42">
        <v>614</v>
      </c>
      <c r="G172" s="62">
        <f t="shared" si="34"/>
        <v>7368</v>
      </c>
      <c r="H172" s="62">
        <f t="shared" si="36"/>
        <v>51.166666666666664</v>
      </c>
      <c r="I172" s="34">
        <f t="shared" si="27"/>
        <v>39.166666666666664</v>
      </c>
      <c r="J172" s="69">
        <v>81.92</v>
      </c>
      <c r="K172" s="34">
        <v>0</v>
      </c>
      <c r="L172" s="67">
        <f t="shared" si="28"/>
        <v>28.70888888888889</v>
      </c>
    </row>
    <row r="173" spans="1:12" s="17" customFormat="1" ht="25.5" customHeight="1" x14ac:dyDescent="0.25">
      <c r="A173" s="18">
        <v>172</v>
      </c>
      <c r="B173" s="56" t="s">
        <v>152</v>
      </c>
      <c r="C173" s="31" t="s">
        <v>61</v>
      </c>
      <c r="D173" s="32" t="s">
        <v>62</v>
      </c>
      <c r="E173" s="32" t="s">
        <v>63</v>
      </c>
      <c r="F173" s="42">
        <v>693.03</v>
      </c>
      <c r="G173" s="62">
        <f t="shared" si="34"/>
        <v>8316.36</v>
      </c>
      <c r="H173" s="62">
        <f t="shared" si="36"/>
        <v>57.752499999999998</v>
      </c>
      <c r="I173" s="34">
        <f t="shared" si="27"/>
        <v>39.166666666666664</v>
      </c>
      <c r="J173" s="69">
        <v>4.34</v>
      </c>
      <c r="K173" s="34">
        <v>0</v>
      </c>
      <c r="L173" s="67">
        <f t="shared" si="28"/>
        <v>16.876527777777778</v>
      </c>
    </row>
    <row r="174" spans="1:12" s="17" customFormat="1" ht="25.5" customHeight="1" x14ac:dyDescent="0.25">
      <c r="A174" s="18">
        <v>173</v>
      </c>
      <c r="B174" s="40" t="s">
        <v>154</v>
      </c>
      <c r="C174" s="31" t="s">
        <v>61</v>
      </c>
      <c r="D174" s="32" t="s">
        <v>62</v>
      </c>
      <c r="E174" s="32" t="s">
        <v>63</v>
      </c>
      <c r="F174" s="42">
        <v>578</v>
      </c>
      <c r="G174" s="62">
        <f t="shared" si="34"/>
        <v>6936</v>
      </c>
      <c r="H174" s="62">
        <f t="shared" si="36"/>
        <v>48.166666666666664</v>
      </c>
      <c r="I174" s="34">
        <f t="shared" si="27"/>
        <v>39.166666666666664</v>
      </c>
      <c r="J174" s="34">
        <v>0</v>
      </c>
      <c r="K174" s="34">
        <v>0</v>
      </c>
      <c r="L174" s="67">
        <f t="shared" si="28"/>
        <v>14.555555555555555</v>
      </c>
    </row>
    <row r="175" spans="1:12" s="17" customFormat="1" ht="25.5" customHeight="1" x14ac:dyDescent="0.25">
      <c r="A175" s="18">
        <v>174</v>
      </c>
      <c r="B175" s="52" t="s">
        <v>172</v>
      </c>
      <c r="C175" s="53" t="s">
        <v>195</v>
      </c>
      <c r="D175" s="32" t="s">
        <v>108</v>
      </c>
      <c r="E175" s="32" t="s">
        <v>63</v>
      </c>
      <c r="F175" s="42">
        <v>470</v>
      </c>
      <c r="G175" s="62">
        <f t="shared" ref="G175:G179" si="37">F175*12</f>
        <v>5640</v>
      </c>
      <c r="H175" s="62" t="s">
        <v>63</v>
      </c>
      <c r="I175" s="62" t="s">
        <v>63</v>
      </c>
      <c r="J175" s="62" t="s">
        <v>63</v>
      </c>
      <c r="K175" s="62" t="s">
        <v>63</v>
      </c>
      <c r="L175" s="62">
        <f t="shared" ref="L175:L179" si="38">(SUM(H175:K175)/12)*2</f>
        <v>0</v>
      </c>
    </row>
    <row r="176" spans="1:12" s="17" customFormat="1" ht="27.75" customHeight="1" x14ac:dyDescent="0.25">
      <c r="A176" s="18">
        <v>175</v>
      </c>
      <c r="B176" s="38" t="s">
        <v>194</v>
      </c>
      <c r="C176" s="31" t="s">
        <v>190</v>
      </c>
      <c r="D176" s="32" t="s">
        <v>64</v>
      </c>
      <c r="E176" s="32" t="s">
        <v>63</v>
      </c>
      <c r="F176" s="42">
        <v>901</v>
      </c>
      <c r="G176" s="62">
        <f t="shared" si="37"/>
        <v>10812</v>
      </c>
      <c r="H176" s="62" t="s">
        <v>63</v>
      </c>
      <c r="I176" s="62" t="s">
        <v>63</v>
      </c>
      <c r="J176" s="62" t="s">
        <v>63</v>
      </c>
      <c r="K176" s="62" t="s">
        <v>63</v>
      </c>
      <c r="L176" s="62">
        <f t="shared" si="38"/>
        <v>0</v>
      </c>
    </row>
    <row r="177" spans="1:12" s="17" customFormat="1" ht="27.75" customHeight="1" x14ac:dyDescent="0.25">
      <c r="A177" s="18">
        <v>176</v>
      </c>
      <c r="B177" s="36" t="s">
        <v>167</v>
      </c>
      <c r="C177" s="31" t="s">
        <v>190</v>
      </c>
      <c r="D177" s="32" t="s">
        <v>108</v>
      </c>
      <c r="E177" s="32" t="s">
        <v>63</v>
      </c>
      <c r="F177" s="33">
        <v>1086</v>
      </c>
      <c r="G177" s="62">
        <f t="shared" si="37"/>
        <v>13032</v>
      </c>
      <c r="H177" s="62" t="s">
        <v>63</v>
      </c>
      <c r="I177" s="62" t="s">
        <v>63</v>
      </c>
      <c r="J177" s="62" t="s">
        <v>63</v>
      </c>
      <c r="K177" s="62" t="s">
        <v>63</v>
      </c>
      <c r="L177" s="62">
        <f t="shared" si="38"/>
        <v>0</v>
      </c>
    </row>
    <row r="178" spans="1:12" s="17" customFormat="1" ht="27.75" customHeight="1" x14ac:dyDescent="0.25">
      <c r="A178" s="18">
        <v>177</v>
      </c>
      <c r="B178" s="36" t="s">
        <v>207</v>
      </c>
      <c r="C178" s="31" t="s">
        <v>190</v>
      </c>
      <c r="D178" s="32" t="s">
        <v>108</v>
      </c>
      <c r="E178" s="32" t="s">
        <v>63</v>
      </c>
      <c r="F178" s="33">
        <v>180.2</v>
      </c>
      <c r="G178" s="62">
        <f t="shared" si="37"/>
        <v>2162.3999999999996</v>
      </c>
      <c r="H178" s="62" t="s">
        <v>63</v>
      </c>
      <c r="I178" s="62" t="s">
        <v>63</v>
      </c>
      <c r="J178" s="62" t="s">
        <v>63</v>
      </c>
      <c r="K178" s="62" t="s">
        <v>63</v>
      </c>
      <c r="L178" s="62">
        <f t="shared" ref="L178" si="39">(SUM(H178:K178)/12)*2</f>
        <v>0</v>
      </c>
    </row>
    <row r="179" spans="1:12" s="17" customFormat="1" ht="25.5" customHeight="1" x14ac:dyDescent="0.25">
      <c r="A179" s="18">
        <v>178</v>
      </c>
      <c r="B179" s="36" t="s">
        <v>196</v>
      </c>
      <c r="C179" s="31" t="s">
        <v>190</v>
      </c>
      <c r="D179" s="32" t="s">
        <v>64</v>
      </c>
      <c r="E179" s="32" t="s">
        <v>63</v>
      </c>
      <c r="F179" s="33">
        <v>1086</v>
      </c>
      <c r="G179" s="62">
        <f t="shared" si="37"/>
        <v>13032</v>
      </c>
      <c r="H179" s="62" t="s">
        <v>63</v>
      </c>
      <c r="I179" s="62" t="s">
        <v>63</v>
      </c>
      <c r="J179" s="62" t="s">
        <v>63</v>
      </c>
      <c r="K179" s="62" t="s">
        <v>63</v>
      </c>
      <c r="L179" s="62">
        <f t="shared" si="38"/>
        <v>0</v>
      </c>
    </row>
    <row r="180" spans="1:12" s="17" customFormat="1" ht="31.5" customHeight="1" x14ac:dyDescent="0.25">
      <c r="A180" s="74" t="s">
        <v>155</v>
      </c>
      <c r="B180" s="74"/>
      <c r="C180" s="19"/>
      <c r="D180" s="19"/>
      <c r="E180" s="19"/>
      <c r="F180" s="63">
        <f t="shared" ref="F180:L180" si="40">SUM(F2:F179)</f>
        <v>134950.38</v>
      </c>
      <c r="G180" s="63">
        <f t="shared" si="40"/>
        <v>1619404.5600000003</v>
      </c>
      <c r="H180" s="63">
        <f t="shared" si="40"/>
        <v>11082.520833333332</v>
      </c>
      <c r="I180" s="63">
        <f t="shared" si="40"/>
        <v>6718.3888888889023</v>
      </c>
      <c r="J180" s="63">
        <f t="shared" si="40"/>
        <v>6333.8999999999987</v>
      </c>
      <c r="K180" s="63">
        <f t="shared" si="40"/>
        <v>2977.24</v>
      </c>
      <c r="L180" s="63">
        <f t="shared" si="40"/>
        <v>4518.6749537037058</v>
      </c>
    </row>
    <row r="181" spans="1:12" ht="34.5" customHeight="1" x14ac:dyDescent="0.25">
      <c r="A181" s="75" t="s">
        <v>156</v>
      </c>
      <c r="B181" s="76"/>
      <c r="C181" s="76"/>
      <c r="D181" s="76"/>
      <c r="E181" s="76"/>
      <c r="F181" s="76"/>
      <c r="G181" s="76"/>
      <c r="H181" s="77"/>
      <c r="I181" s="78" t="s">
        <v>202</v>
      </c>
      <c r="J181" s="79"/>
      <c r="K181" s="79"/>
      <c r="L181" s="80"/>
    </row>
    <row r="182" spans="1:12" ht="34.5" customHeight="1" x14ac:dyDescent="0.25">
      <c r="A182" s="75" t="s">
        <v>157</v>
      </c>
      <c r="B182" s="76"/>
      <c r="C182" s="76"/>
      <c r="D182" s="76"/>
      <c r="E182" s="76"/>
      <c r="F182" s="76"/>
      <c r="G182" s="76"/>
      <c r="H182" s="77"/>
      <c r="I182" s="85" t="s">
        <v>29</v>
      </c>
      <c r="J182" s="79"/>
      <c r="K182" s="79"/>
      <c r="L182" s="80"/>
    </row>
    <row r="183" spans="1:12" ht="34.5" customHeight="1" x14ac:dyDescent="0.25">
      <c r="A183" s="75" t="s">
        <v>158</v>
      </c>
      <c r="B183" s="76"/>
      <c r="C183" s="76"/>
      <c r="D183" s="76"/>
      <c r="E183" s="76"/>
      <c r="F183" s="76"/>
      <c r="G183" s="76"/>
      <c r="H183" s="77"/>
      <c r="I183" s="86" t="s">
        <v>193</v>
      </c>
      <c r="J183" s="87"/>
      <c r="K183" s="87"/>
      <c r="L183" s="88"/>
    </row>
    <row r="184" spans="1:12" ht="34.5" customHeight="1" x14ac:dyDescent="0.25">
      <c r="A184" s="75" t="s">
        <v>159</v>
      </c>
      <c r="B184" s="76"/>
      <c r="C184" s="76"/>
      <c r="D184" s="76"/>
      <c r="E184" s="76"/>
      <c r="F184" s="76"/>
      <c r="G184" s="76"/>
      <c r="H184" s="77"/>
      <c r="I184" s="78" t="s">
        <v>203</v>
      </c>
      <c r="J184" s="79"/>
      <c r="K184" s="79"/>
      <c r="L184" s="80"/>
    </row>
    <row r="185" spans="1:12" ht="34.5" customHeight="1" x14ac:dyDescent="0.25">
      <c r="A185" s="75" t="s">
        <v>160</v>
      </c>
      <c r="B185" s="76"/>
      <c r="C185" s="76"/>
      <c r="D185" s="76"/>
      <c r="E185" s="76"/>
      <c r="F185" s="76"/>
      <c r="G185" s="76"/>
      <c r="H185" s="77"/>
      <c r="I185" s="81" t="s">
        <v>173</v>
      </c>
      <c r="J185" s="82"/>
      <c r="K185" s="82"/>
      <c r="L185" s="83"/>
    </row>
    <row r="186" spans="1:12" ht="34.5" customHeight="1" x14ac:dyDescent="0.25">
      <c r="A186" s="75" t="s">
        <v>161</v>
      </c>
      <c r="B186" s="76"/>
      <c r="C186" s="76"/>
      <c r="D186" s="76"/>
      <c r="E186" s="76"/>
      <c r="F186" s="76"/>
      <c r="G186" s="76"/>
      <c r="H186" s="77"/>
      <c r="I186" s="84" t="s">
        <v>174</v>
      </c>
      <c r="J186" s="79"/>
      <c r="K186" s="79"/>
      <c r="L186" s="80"/>
    </row>
    <row r="187" spans="1:12" ht="12.75" customHeight="1" x14ac:dyDescent="0.25">
      <c r="A187" s="20"/>
      <c r="B187" s="21"/>
      <c r="C187" s="21"/>
      <c r="D187" s="21"/>
      <c r="E187" s="21"/>
      <c r="F187" s="21"/>
      <c r="G187" s="17"/>
      <c r="H187" s="17"/>
      <c r="I187" s="17"/>
      <c r="J187" s="17"/>
      <c r="K187" s="17"/>
      <c r="L187" s="17"/>
    </row>
    <row r="188" spans="1:12" s="17" customFormat="1" x14ac:dyDescent="0.25">
      <c r="A188" s="22" t="s">
        <v>162</v>
      </c>
      <c r="B188" s="23"/>
    </row>
    <row r="189" spans="1:12" s="17" customFormat="1" x14ac:dyDescent="0.25">
      <c r="A189" s="24" t="s">
        <v>163</v>
      </c>
      <c r="B189" s="25"/>
      <c r="C189" s="24"/>
      <c r="D189" s="24"/>
    </row>
    <row r="190" spans="1:12" s="17" customFormat="1" x14ac:dyDescent="0.25">
      <c r="A190" s="24" t="s">
        <v>164</v>
      </c>
      <c r="B190" s="25"/>
      <c r="C190" s="24"/>
      <c r="D190" s="24"/>
    </row>
    <row r="191" spans="1:12" s="17" customFormat="1" x14ac:dyDescent="0.25">
      <c r="B191" s="23"/>
    </row>
  </sheetData>
  <mergeCells count="13">
    <mergeCell ref="A186:H186"/>
    <mergeCell ref="I186:L186"/>
    <mergeCell ref="A182:H182"/>
    <mergeCell ref="I182:L182"/>
    <mergeCell ref="A183:H183"/>
    <mergeCell ref="I183:L183"/>
    <mergeCell ref="A184:H184"/>
    <mergeCell ref="I184:L184"/>
    <mergeCell ref="A180:B180"/>
    <mergeCell ref="A181:H181"/>
    <mergeCell ref="I181:L181"/>
    <mergeCell ref="A185:H185"/>
    <mergeCell ref="I185:L185"/>
  </mergeCells>
  <phoneticPr fontId="24" type="noConversion"/>
  <hyperlinks>
    <hyperlink ref="I185" r:id="rId1" display="gestionfinanciera@gadzaruma.gob.ec"/>
  </hyperlinks>
  <pageMargins left="0.7" right="0.7" top="0.75" bottom="0.75" header="0.3" footer="0.3"/>
  <pageSetup orientation="portrait" r:id="rId2"/>
  <ignoredErrors>
    <ignoredError sqref="I7 I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27">
        <v>45716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175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192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28" t="s">
        <v>173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174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34</v>
      </c>
      <c r="B7" s="11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36</v>
      </c>
      <c r="B1" s="13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38</v>
      </c>
      <c r="B2" s="13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40</v>
      </c>
      <c r="B3" s="14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42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45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47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48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50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51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52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2011-04-19T14:26:13Z</dcterms:created>
  <dcterms:modified xsi:type="dcterms:W3CDTF">2025-03-12T21:29:03Z</dcterms:modified>
</cp:coreProperties>
</file>